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!_Vyřiď\"/>
    </mc:Choice>
  </mc:AlternateContent>
  <bookViews>
    <workbookView xWindow="0" yWindow="0" windowWidth="0" windowHeight="0"/>
  </bookViews>
  <sheets>
    <sheet name="Rekapitulace stavby" sheetId="1" r:id="rId1"/>
    <sheet name="000 - Vedlejší a ostatní ..." sheetId="2" r:id="rId2"/>
    <sheet name="SO 110 - Dopravně-inženýr..." sheetId="3" r:id="rId3"/>
    <sheet name="SO 201 - Most ev. č. 392-005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'000 - Vedlejší a ostatní ...'!$C$79:$K$160</definedName>
    <definedName name="_xlnm.Print_Area" localSheetId="1">'000 - Vedlejší a ostatní ...'!$C$4:$J$39,'000 - Vedlejší a ostatní ...'!$C$45:$J$61,'000 - Vedlejší a ostatní ...'!$C$67:$K$160</definedName>
    <definedName name="_xlnm.Print_Titles" localSheetId="1">'000 - Vedlejší a ostatní ...'!$79:$79</definedName>
    <definedName name="_xlnm._FilterDatabase" localSheetId="2" hidden="1">'SO 110 - Dopravně-inženýr...'!$C$81:$K$151</definedName>
    <definedName name="_xlnm.Print_Area" localSheetId="2">'SO 110 - Dopravně-inženýr...'!$C$4:$J$39,'SO 110 - Dopravně-inženýr...'!$C$45:$J$63,'SO 110 - Dopravně-inženýr...'!$C$69:$K$151</definedName>
    <definedName name="_xlnm.Print_Titles" localSheetId="2">'SO 110 - Dopravně-inženýr...'!$81:$81</definedName>
    <definedName name="_xlnm._FilterDatabase" localSheetId="3" hidden="1">'SO 201 - Most ev. č. 392-005'!$C$93:$K$641</definedName>
    <definedName name="_xlnm.Print_Area" localSheetId="3">'SO 201 - Most ev. č. 392-005'!$C$4:$J$39,'SO 201 - Most ev. č. 392-005'!$C$45:$J$75,'SO 201 - Most ev. č. 392-005'!$C$81:$K$641</definedName>
    <definedName name="_xlnm.Print_Titles" localSheetId="3">'SO 201 - Most ev. č. 392-005'!$93:$93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632"/>
  <c r="BH632"/>
  <c r="BG632"/>
  <c r="BF632"/>
  <c r="T632"/>
  <c r="R632"/>
  <c r="P632"/>
  <c r="BI629"/>
  <c r="BH629"/>
  <c r="BG629"/>
  <c r="BF629"/>
  <c r="T629"/>
  <c r="R629"/>
  <c r="P629"/>
  <c r="BI626"/>
  <c r="BH626"/>
  <c r="BG626"/>
  <c r="BF626"/>
  <c r="T626"/>
  <c r="R626"/>
  <c r="P626"/>
  <c r="BI622"/>
  <c r="BH622"/>
  <c r="BG622"/>
  <c r="BF622"/>
  <c r="T622"/>
  <c r="R622"/>
  <c r="P622"/>
  <c r="BI618"/>
  <c r="BH618"/>
  <c r="BG618"/>
  <c r="BF618"/>
  <c r="T618"/>
  <c r="R618"/>
  <c r="P618"/>
  <c r="BI613"/>
  <c r="BH613"/>
  <c r="BG613"/>
  <c r="BF613"/>
  <c r="T613"/>
  <c r="R613"/>
  <c r="P613"/>
  <c r="BI608"/>
  <c r="BH608"/>
  <c r="BG608"/>
  <c r="BF608"/>
  <c r="T608"/>
  <c r="R608"/>
  <c r="P608"/>
  <c r="BI604"/>
  <c r="BH604"/>
  <c r="BG604"/>
  <c r="BF604"/>
  <c r="T604"/>
  <c r="R604"/>
  <c r="P604"/>
  <c r="BI597"/>
  <c r="BH597"/>
  <c r="BG597"/>
  <c r="BF597"/>
  <c r="T597"/>
  <c r="T596"/>
  <c r="R597"/>
  <c r="R596"/>
  <c r="P597"/>
  <c r="P596"/>
  <c r="BI591"/>
  <c r="BH591"/>
  <c r="BG591"/>
  <c r="BF591"/>
  <c r="T591"/>
  <c r="T590"/>
  <c r="R591"/>
  <c r="R590"/>
  <c r="P591"/>
  <c r="P590"/>
  <c r="BI581"/>
  <c r="BH581"/>
  <c r="BG581"/>
  <c r="BF581"/>
  <c r="T581"/>
  <c r="R581"/>
  <c r="P581"/>
  <c r="BI574"/>
  <c r="BH574"/>
  <c r="BG574"/>
  <c r="BF574"/>
  <c r="T574"/>
  <c r="R574"/>
  <c r="P574"/>
  <c r="BI567"/>
  <c r="BH567"/>
  <c r="BG567"/>
  <c r="BF567"/>
  <c r="T567"/>
  <c r="R567"/>
  <c r="P567"/>
  <c r="BI563"/>
  <c r="BH563"/>
  <c r="BG563"/>
  <c r="BF563"/>
  <c r="T563"/>
  <c r="R563"/>
  <c r="P563"/>
  <c r="BI557"/>
  <c r="BH557"/>
  <c r="BG557"/>
  <c r="BF557"/>
  <c r="T557"/>
  <c r="R557"/>
  <c r="P557"/>
  <c r="BI550"/>
  <c r="BH550"/>
  <c r="BG550"/>
  <c r="BF550"/>
  <c r="T550"/>
  <c r="R550"/>
  <c r="P550"/>
  <c r="BI543"/>
  <c r="BH543"/>
  <c r="BG543"/>
  <c r="BF543"/>
  <c r="T543"/>
  <c r="R543"/>
  <c r="P543"/>
  <c r="BI531"/>
  <c r="BH531"/>
  <c r="BG531"/>
  <c r="BF531"/>
  <c r="T531"/>
  <c r="R531"/>
  <c r="P531"/>
  <c r="BI524"/>
  <c r="BH524"/>
  <c r="BG524"/>
  <c r="BF524"/>
  <c r="T524"/>
  <c r="R524"/>
  <c r="P524"/>
  <c r="BI516"/>
  <c r="BH516"/>
  <c r="BG516"/>
  <c r="BF516"/>
  <c r="T516"/>
  <c r="R516"/>
  <c r="P516"/>
  <c r="BI512"/>
  <c r="BH512"/>
  <c r="BG512"/>
  <c r="BF512"/>
  <c r="T512"/>
  <c r="R512"/>
  <c r="P512"/>
  <c r="BI507"/>
  <c r="BH507"/>
  <c r="BG507"/>
  <c r="BF507"/>
  <c r="T507"/>
  <c r="R507"/>
  <c r="P507"/>
  <c r="BI496"/>
  <c r="BH496"/>
  <c r="BG496"/>
  <c r="BF496"/>
  <c r="T496"/>
  <c r="R496"/>
  <c r="P496"/>
  <c r="BI491"/>
  <c r="BH491"/>
  <c r="BG491"/>
  <c r="BF491"/>
  <c r="T491"/>
  <c r="R491"/>
  <c r="P491"/>
  <c r="BI487"/>
  <c r="BH487"/>
  <c r="BG487"/>
  <c r="BF487"/>
  <c r="T487"/>
  <c r="R487"/>
  <c r="P487"/>
  <c r="BI482"/>
  <c r="BH482"/>
  <c r="BG482"/>
  <c r="BF482"/>
  <c r="T482"/>
  <c r="R482"/>
  <c r="P482"/>
  <c r="BI477"/>
  <c r="BH477"/>
  <c r="BG477"/>
  <c r="BF477"/>
  <c r="T477"/>
  <c r="R477"/>
  <c r="P477"/>
  <c r="BI473"/>
  <c r="BH473"/>
  <c r="BG473"/>
  <c r="BF473"/>
  <c r="T473"/>
  <c r="R473"/>
  <c r="P473"/>
  <c r="BI468"/>
  <c r="BH468"/>
  <c r="BG468"/>
  <c r="BF468"/>
  <c r="T468"/>
  <c r="R468"/>
  <c r="P468"/>
  <c r="BI459"/>
  <c r="BH459"/>
  <c r="BG459"/>
  <c r="BF459"/>
  <c r="T459"/>
  <c r="R459"/>
  <c r="P459"/>
  <c r="BI454"/>
  <c r="BH454"/>
  <c r="BG454"/>
  <c r="BF454"/>
  <c r="T454"/>
  <c r="R454"/>
  <c r="P454"/>
  <c r="BI447"/>
  <c r="BH447"/>
  <c r="BG447"/>
  <c r="BF447"/>
  <c r="T447"/>
  <c r="R447"/>
  <c r="P447"/>
  <c r="BI442"/>
  <c r="BH442"/>
  <c r="BG442"/>
  <c r="BF442"/>
  <c r="T442"/>
  <c r="R442"/>
  <c r="P442"/>
  <c r="BI437"/>
  <c r="BH437"/>
  <c r="BG437"/>
  <c r="BF437"/>
  <c r="T437"/>
  <c r="R437"/>
  <c r="P437"/>
  <c r="BI433"/>
  <c r="BH433"/>
  <c r="BG433"/>
  <c r="BF433"/>
  <c r="T433"/>
  <c r="R433"/>
  <c r="P433"/>
  <c r="BI430"/>
  <c r="BH430"/>
  <c r="BG430"/>
  <c r="BF430"/>
  <c r="T430"/>
  <c r="R430"/>
  <c r="P430"/>
  <c r="BI426"/>
  <c r="BH426"/>
  <c r="BG426"/>
  <c r="BF426"/>
  <c r="T426"/>
  <c r="R426"/>
  <c r="P426"/>
  <c r="BI421"/>
  <c r="BH421"/>
  <c r="BG421"/>
  <c r="BF421"/>
  <c r="T421"/>
  <c r="R421"/>
  <c r="P421"/>
  <c r="BI417"/>
  <c r="BH417"/>
  <c r="BG417"/>
  <c r="BF417"/>
  <c r="T417"/>
  <c r="R417"/>
  <c r="P417"/>
  <c r="BI408"/>
  <c r="BH408"/>
  <c r="BG408"/>
  <c r="BF408"/>
  <c r="T408"/>
  <c r="T407"/>
  <c r="R408"/>
  <c r="R407"/>
  <c r="P408"/>
  <c r="P407"/>
  <c r="BI402"/>
  <c r="BH402"/>
  <c r="BG402"/>
  <c r="BF402"/>
  <c r="T402"/>
  <c r="R402"/>
  <c r="P402"/>
  <c r="BI397"/>
  <c r="BH397"/>
  <c r="BG397"/>
  <c r="BF397"/>
  <c r="T397"/>
  <c r="R397"/>
  <c r="P397"/>
  <c r="BI392"/>
  <c r="BH392"/>
  <c r="BG392"/>
  <c r="BF392"/>
  <c r="T392"/>
  <c r="R392"/>
  <c r="P392"/>
  <c r="BI385"/>
  <c r="BH385"/>
  <c r="BG385"/>
  <c r="BF385"/>
  <c r="T385"/>
  <c r="R385"/>
  <c r="P385"/>
  <c r="BI378"/>
  <c r="BH378"/>
  <c r="BG378"/>
  <c r="BF378"/>
  <c r="T378"/>
  <c r="R378"/>
  <c r="P378"/>
  <c r="BI373"/>
  <c r="BH373"/>
  <c r="BG373"/>
  <c r="BF373"/>
  <c r="T373"/>
  <c r="R373"/>
  <c r="P373"/>
  <c r="BI369"/>
  <c r="BH369"/>
  <c r="BG369"/>
  <c r="BF369"/>
  <c r="T369"/>
  <c r="R369"/>
  <c r="P369"/>
  <c r="BI364"/>
  <c r="BH364"/>
  <c r="BG364"/>
  <c r="BF364"/>
  <c r="T364"/>
  <c r="R364"/>
  <c r="P364"/>
  <c r="BI356"/>
  <c r="BH356"/>
  <c r="BG356"/>
  <c r="BF356"/>
  <c r="T356"/>
  <c r="R356"/>
  <c r="P356"/>
  <c r="BI348"/>
  <c r="BH348"/>
  <c r="BG348"/>
  <c r="BF348"/>
  <c r="T348"/>
  <c r="R348"/>
  <c r="P348"/>
  <c r="BI344"/>
  <c r="BH344"/>
  <c r="BG344"/>
  <c r="BF344"/>
  <c r="T344"/>
  <c r="R344"/>
  <c r="P344"/>
  <c r="BI339"/>
  <c r="BH339"/>
  <c r="BG339"/>
  <c r="BF339"/>
  <c r="T339"/>
  <c r="R339"/>
  <c r="P339"/>
  <c r="BI331"/>
  <c r="BH331"/>
  <c r="BG331"/>
  <c r="BF331"/>
  <c r="T331"/>
  <c r="R331"/>
  <c r="P331"/>
  <c r="BI322"/>
  <c r="BH322"/>
  <c r="BG322"/>
  <c r="BF322"/>
  <c r="T322"/>
  <c r="R322"/>
  <c r="P322"/>
  <c r="BI315"/>
  <c r="BH315"/>
  <c r="BG315"/>
  <c r="BF315"/>
  <c r="T315"/>
  <c r="R315"/>
  <c r="P315"/>
  <c r="BI310"/>
  <c r="BH310"/>
  <c r="BG310"/>
  <c r="BF310"/>
  <c r="T310"/>
  <c r="R310"/>
  <c r="P310"/>
  <c r="BI298"/>
  <c r="BH298"/>
  <c r="BG298"/>
  <c r="BF298"/>
  <c r="T298"/>
  <c r="R298"/>
  <c r="P298"/>
  <c r="BI293"/>
  <c r="BH293"/>
  <c r="BG293"/>
  <c r="BF293"/>
  <c r="T293"/>
  <c r="R293"/>
  <c r="P293"/>
  <c r="BI287"/>
  <c r="BH287"/>
  <c r="BG287"/>
  <c r="BF287"/>
  <c r="T287"/>
  <c r="R287"/>
  <c r="P287"/>
  <c r="BI282"/>
  <c r="BH282"/>
  <c r="BG282"/>
  <c r="BF282"/>
  <c r="T282"/>
  <c r="R282"/>
  <c r="P282"/>
  <c r="BI268"/>
  <c r="BH268"/>
  <c r="BG268"/>
  <c r="BF268"/>
  <c r="T268"/>
  <c r="R268"/>
  <c r="P268"/>
  <c r="BI262"/>
  <c r="BH262"/>
  <c r="BG262"/>
  <c r="BF262"/>
  <c r="T262"/>
  <c r="R262"/>
  <c r="P262"/>
  <c r="BI254"/>
  <c r="BH254"/>
  <c r="BG254"/>
  <c r="BF254"/>
  <c r="T254"/>
  <c r="R254"/>
  <c r="P254"/>
  <c r="BI246"/>
  <c r="BH246"/>
  <c r="BG246"/>
  <c r="BF246"/>
  <c r="T246"/>
  <c r="R246"/>
  <c r="P246"/>
  <c r="BI240"/>
  <c r="BH240"/>
  <c r="BG240"/>
  <c r="BF240"/>
  <c r="T240"/>
  <c r="R240"/>
  <c r="P240"/>
  <c r="BI234"/>
  <c r="BH234"/>
  <c r="BG234"/>
  <c r="BF234"/>
  <c r="T234"/>
  <c r="R234"/>
  <c r="P234"/>
  <c r="BI230"/>
  <c r="BH230"/>
  <c r="BG230"/>
  <c r="BF230"/>
  <c r="T230"/>
  <c r="R230"/>
  <c r="P230"/>
  <c r="BI222"/>
  <c r="BH222"/>
  <c r="BG222"/>
  <c r="BF222"/>
  <c r="T222"/>
  <c r="R222"/>
  <c r="P222"/>
  <c r="BI219"/>
  <c r="BH219"/>
  <c r="BG219"/>
  <c r="BF219"/>
  <c r="T219"/>
  <c r="R219"/>
  <c r="P219"/>
  <c r="BI212"/>
  <c r="BH212"/>
  <c r="BG212"/>
  <c r="BF212"/>
  <c r="T212"/>
  <c r="R212"/>
  <c r="P212"/>
  <c r="BI205"/>
  <c r="BH205"/>
  <c r="BG205"/>
  <c r="BF205"/>
  <c r="T205"/>
  <c r="R205"/>
  <c r="P205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7"/>
  <c r="BH177"/>
  <c r="BG177"/>
  <c r="BF177"/>
  <c r="T177"/>
  <c r="R177"/>
  <c r="P177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7"/>
  <c r="BH157"/>
  <c r="BG157"/>
  <c r="BF157"/>
  <c r="T157"/>
  <c r="R157"/>
  <c r="P157"/>
  <c r="BI148"/>
  <c r="BH148"/>
  <c r="BG148"/>
  <c r="BF148"/>
  <c r="T148"/>
  <c r="R148"/>
  <c r="P148"/>
  <c r="BI139"/>
  <c r="BH139"/>
  <c r="BG139"/>
  <c r="BF139"/>
  <c r="T139"/>
  <c r="R139"/>
  <c r="P139"/>
  <c r="BI135"/>
  <c r="BH135"/>
  <c r="BG135"/>
  <c r="BF135"/>
  <c r="T135"/>
  <c r="R135"/>
  <c r="P135"/>
  <c r="BI128"/>
  <c r="BH128"/>
  <c r="BG128"/>
  <c r="BF128"/>
  <c r="T128"/>
  <c r="R128"/>
  <c r="P128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09"/>
  <c r="BH109"/>
  <c r="BG109"/>
  <c r="BF109"/>
  <c r="T109"/>
  <c r="R109"/>
  <c r="P109"/>
  <c r="BI104"/>
  <c r="BH104"/>
  <c r="BG104"/>
  <c r="BF104"/>
  <c r="T104"/>
  <c r="R104"/>
  <c r="P104"/>
  <c r="BI97"/>
  <c r="BH97"/>
  <c r="BG97"/>
  <c r="BF97"/>
  <c r="T97"/>
  <c r="R97"/>
  <c r="P97"/>
  <c r="J91"/>
  <c r="J90"/>
  <c r="F90"/>
  <c r="F88"/>
  <c r="E86"/>
  <c r="J55"/>
  <c r="J54"/>
  <c r="F54"/>
  <c r="F52"/>
  <c r="E50"/>
  <c r="J18"/>
  <c r="E18"/>
  <c r="F55"/>
  <c r="J17"/>
  <c r="J12"/>
  <c r="J88"/>
  <c r="E7"/>
  <c r="E48"/>
  <c i="3" r="J37"/>
  <c r="J36"/>
  <c i="1" r="AY56"/>
  <c i="3" r="J35"/>
  <c i="1" r="AX56"/>
  <c i="3" r="BI148"/>
  <c r="BH148"/>
  <c r="BG148"/>
  <c r="BF148"/>
  <c r="T148"/>
  <c r="R148"/>
  <c r="P148"/>
  <c r="BI142"/>
  <c r="BH142"/>
  <c r="BG142"/>
  <c r="BF142"/>
  <c r="T142"/>
  <c r="R142"/>
  <c r="P142"/>
  <c r="BI136"/>
  <c r="BH136"/>
  <c r="BG136"/>
  <c r="BF136"/>
  <c r="T136"/>
  <c r="R136"/>
  <c r="P136"/>
  <c r="BI131"/>
  <c r="BH131"/>
  <c r="BG131"/>
  <c r="BF131"/>
  <c r="T131"/>
  <c r="R131"/>
  <c r="P131"/>
  <c r="BI123"/>
  <c r="BH123"/>
  <c r="BG123"/>
  <c r="BF123"/>
  <c r="T123"/>
  <c r="R123"/>
  <c r="P123"/>
  <c r="BI117"/>
  <c r="BH117"/>
  <c r="BG117"/>
  <c r="BF117"/>
  <c r="T117"/>
  <c r="R117"/>
  <c r="P117"/>
  <c r="BI109"/>
  <c r="BH109"/>
  <c r="BG109"/>
  <c r="BF109"/>
  <c r="T109"/>
  <c r="R109"/>
  <c r="P109"/>
  <c r="BI90"/>
  <c r="BH90"/>
  <c r="BG90"/>
  <c r="BF90"/>
  <c r="T90"/>
  <c r="R90"/>
  <c r="P90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2" r="J37"/>
  <c r="J36"/>
  <c i="1" r="AY55"/>
  <c i="2" r="J35"/>
  <c i="1" r="AX55"/>
  <c i="2"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R92"/>
  <c r="P92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1" r="L50"/>
  <c r="AM50"/>
  <c r="AM49"/>
  <c r="L49"/>
  <c r="AM47"/>
  <c r="L47"/>
  <c r="L45"/>
  <c r="L44"/>
  <c i="4" r="J629"/>
  <c r="J618"/>
  <c r="J581"/>
  <c r="BK496"/>
  <c r="BK408"/>
  <c r="BK293"/>
  <c r="BK187"/>
  <c r="BK148"/>
  <c r="J120"/>
  <c i="3" r="J123"/>
  <c i="2" r="BK148"/>
  <c r="BK107"/>
  <c i="4" r="J608"/>
  <c r="BK567"/>
  <c r="BK531"/>
  <c r="BK491"/>
  <c r="BK454"/>
  <c r="BK421"/>
  <c r="J364"/>
  <c r="J268"/>
  <c r="BK230"/>
  <c r="J191"/>
  <c r="BK139"/>
  <c i="3" r="BK142"/>
  <c r="BK85"/>
  <c i="2" r="BK141"/>
  <c r="BK118"/>
  <c r="J92"/>
  <c i="4" r="BK604"/>
  <c r="J557"/>
  <c r="J507"/>
  <c r="J433"/>
  <c r="J421"/>
  <c r="BK397"/>
  <c r="J369"/>
  <c r="J344"/>
  <c r="J322"/>
  <c r="BK262"/>
  <c r="J234"/>
  <c r="BK212"/>
  <c r="J139"/>
  <c i="3" r="J136"/>
  <c r="BK90"/>
  <c i="2" r="BK137"/>
  <c r="J118"/>
  <c r="J97"/>
  <c i="4" r="J567"/>
  <c r="BK507"/>
  <c r="BK482"/>
  <c r="J454"/>
  <c r="J426"/>
  <c r="BK392"/>
  <c r="BK310"/>
  <c r="J222"/>
  <c r="BK170"/>
  <c r="J135"/>
  <c r="BK97"/>
  <c i="3" r="BK123"/>
  <c i="2" r="J137"/>
  <c i="1" r="AS54"/>
  <c i="4" r="BK629"/>
  <c r="J622"/>
  <c r="J604"/>
  <c r="BK550"/>
  <c r="J447"/>
  <c r="BK433"/>
  <c r="BK315"/>
  <c r="BK240"/>
  <c r="BK166"/>
  <c r="BK123"/>
  <c i="3" r="J148"/>
  <c i="2" r="J156"/>
  <c r="BK130"/>
  <c i="4" r="BK581"/>
  <c r="BK557"/>
  <c r="BK512"/>
  <c r="BK477"/>
  <c r="BK437"/>
  <c r="BK369"/>
  <c r="BK344"/>
  <c r="J262"/>
  <c r="J212"/>
  <c r="J183"/>
  <c r="J162"/>
  <c r="BK120"/>
  <c i="2" r="BK156"/>
  <c r="J130"/>
  <c r="J111"/>
  <c i="4" r="BK622"/>
  <c r="BK591"/>
  <c r="BK524"/>
  <c r="J496"/>
  <c r="BK430"/>
  <c r="J402"/>
  <c r="J378"/>
  <c r="J356"/>
  <c r="BK331"/>
  <c r="J310"/>
  <c r="J246"/>
  <c r="BK222"/>
  <c r="BK191"/>
  <c r="BK109"/>
  <c i="2" r="J148"/>
  <c r="J126"/>
  <c r="J107"/>
  <c i="4" r="J597"/>
  <c r="J531"/>
  <c r="BK487"/>
  <c r="BK459"/>
  <c r="J437"/>
  <c r="J397"/>
  <c r="J331"/>
  <c r="BK268"/>
  <c r="BK205"/>
  <c r="J128"/>
  <c i="3" r="BK148"/>
  <c r="BK117"/>
  <c i="2" r="J143"/>
  <c r="BK103"/>
  <c i="4" r="J632"/>
  <c r="J626"/>
  <c r="BK613"/>
  <c r="BK597"/>
  <c r="J543"/>
  <c r="J459"/>
  <c r="BK385"/>
  <c r="J282"/>
  <c r="BK183"/>
  <c r="BK157"/>
  <c r="BK104"/>
  <c i="3" r="J117"/>
  <c i="2" r="BK152"/>
  <c r="J103"/>
  <c i="4" r="J574"/>
  <c r="J524"/>
  <c r="J482"/>
  <c r="BK447"/>
  <c r="J392"/>
  <c r="J287"/>
  <c r="J254"/>
  <c r="J219"/>
  <c r="BK177"/>
  <c r="BK135"/>
  <c i="3" r="J131"/>
  <c i="2" r="J152"/>
  <c r="BK126"/>
  <c r="BK97"/>
  <c i="4" r="J613"/>
  <c r="J563"/>
  <c r="BK516"/>
  <c r="J477"/>
  <c r="BK426"/>
  <c r="J385"/>
  <c r="BK364"/>
  <c r="BK339"/>
  <c r="J315"/>
  <c r="J293"/>
  <c r="J230"/>
  <c r="BK195"/>
  <c r="BK116"/>
  <c i="3" r="BK131"/>
  <c i="2" r="BK143"/>
  <c r="J122"/>
  <c r="BK101"/>
  <c i="4" r="J591"/>
  <c r="J491"/>
  <c r="BK468"/>
  <c r="BK417"/>
  <c r="BK378"/>
  <c r="J339"/>
  <c r="BK254"/>
  <c r="J187"/>
  <c r="J166"/>
  <c r="J123"/>
  <c i="3" r="BK136"/>
  <c i="2" r="BK122"/>
  <c r="BK92"/>
  <c i="4" r="BK632"/>
  <c r="BK626"/>
  <c r="BK608"/>
  <c r="BK563"/>
  <c r="J487"/>
  <c r="BK442"/>
  <c r="J373"/>
  <c r="J298"/>
  <c r="J195"/>
  <c r="BK162"/>
  <c r="BK128"/>
  <c r="J97"/>
  <c i="3" r="J109"/>
  <c i="2" r="J141"/>
  <c r="J82"/>
  <c i="4" r="J550"/>
  <c r="J468"/>
  <c r="J430"/>
  <c r="J408"/>
  <c r="BK356"/>
  <c r="BK282"/>
  <c r="BK246"/>
  <c r="J205"/>
  <c r="J170"/>
  <c r="J109"/>
  <c i="3" r="J90"/>
  <c i="2" r="J128"/>
  <c r="J101"/>
  <c i="4" r="BK618"/>
  <c r="BK574"/>
  <c r="J512"/>
  <c r="J473"/>
  <c r="J417"/>
  <c r="BK373"/>
  <c r="BK348"/>
  <c r="BK322"/>
  <c r="BK298"/>
  <c r="J240"/>
  <c r="BK219"/>
  <c r="J157"/>
  <c r="J104"/>
  <c i="3" r="BK109"/>
  <c i="2" r="BK128"/>
  <c r="BK82"/>
  <c i="4" r="BK543"/>
  <c r="J516"/>
  <c r="BK473"/>
  <c r="J442"/>
  <c r="BK402"/>
  <c r="J348"/>
  <c r="BK287"/>
  <c r="BK234"/>
  <c r="J177"/>
  <c r="J148"/>
  <c r="J116"/>
  <c i="3" r="J142"/>
  <c r="J85"/>
  <c i="2" r="BK111"/>
  <c i="4" l="1" r="T603"/>
  <c r="R603"/>
  <c r="P603"/>
  <c i="2" r="P81"/>
  <c r="P80"/>
  <c i="1" r="AU55"/>
  <c i="3" r="BK84"/>
  <c r="BK83"/>
  <c r="J83"/>
  <c r="J60"/>
  <c r="R141"/>
  <c i="4" r="P96"/>
  <c r="P182"/>
  <c r="P416"/>
  <c i="2" r="T81"/>
  <c r="T80"/>
  <c i="3" r="T84"/>
  <c r="T83"/>
  <c r="T82"/>
  <c r="T141"/>
  <c i="4" r="T96"/>
  <c r="T182"/>
  <c r="R245"/>
  <c r="P425"/>
  <c i="2" r="R81"/>
  <c r="R80"/>
  <c i="3" r="R84"/>
  <c r="R83"/>
  <c r="R82"/>
  <c r="P141"/>
  <c i="4" r="BK96"/>
  <c r="BK182"/>
  <c r="J182"/>
  <c r="J62"/>
  <c r="BK245"/>
  <c r="J245"/>
  <c r="J63"/>
  <c r="T245"/>
  <c r="P286"/>
  <c r="T425"/>
  <c i="2" r="BK81"/>
  <c r="J81"/>
  <c r="J60"/>
  <c i="3" r="P84"/>
  <c r="P83"/>
  <c r="P82"/>
  <c i="1" r="AU56"/>
  <c i="3" r="BK141"/>
  <c r="J141"/>
  <c r="J62"/>
  <c i="4" r="R96"/>
  <c r="R182"/>
  <c r="P245"/>
  <c r="BK286"/>
  <c r="J286"/>
  <c r="J64"/>
  <c r="R286"/>
  <c r="T286"/>
  <c r="BK363"/>
  <c r="J363"/>
  <c r="J65"/>
  <c r="P363"/>
  <c r="R363"/>
  <c r="T363"/>
  <c r="BK416"/>
  <c r="J416"/>
  <c r="J67"/>
  <c r="R416"/>
  <c r="T416"/>
  <c r="BK425"/>
  <c r="J425"/>
  <c r="J68"/>
  <c r="R425"/>
  <c r="BK549"/>
  <c r="J549"/>
  <c r="J70"/>
  <c r="P549"/>
  <c r="P548"/>
  <c r="R549"/>
  <c r="R548"/>
  <c r="T549"/>
  <c r="T548"/>
  <c r="BK617"/>
  <c r="J617"/>
  <c r="J74"/>
  <c r="P617"/>
  <c r="R617"/>
  <c r="T617"/>
  <c i="2" r="J74"/>
  <c r="BE126"/>
  <c r="BE128"/>
  <c r="BE137"/>
  <c r="BE143"/>
  <c r="BE156"/>
  <c i="3" r="J52"/>
  <c i="4" r="F91"/>
  <c r="BE104"/>
  <c r="BE120"/>
  <c r="BE135"/>
  <c r="BE170"/>
  <c r="BE191"/>
  <c r="BE195"/>
  <c r="BE212"/>
  <c r="BE234"/>
  <c r="BE240"/>
  <c r="BE331"/>
  <c r="BE356"/>
  <c r="BE550"/>
  <c r="BE557"/>
  <c r="BE563"/>
  <c r="BE581"/>
  <c r="BE608"/>
  <c i="2" r="F55"/>
  <c r="BE97"/>
  <c r="BE101"/>
  <c r="BE103"/>
  <c r="BE130"/>
  <c i="3" r="BE90"/>
  <c r="BE123"/>
  <c r="BE148"/>
  <c i="4" r="J52"/>
  <c r="E84"/>
  <c r="BE123"/>
  <c r="BE128"/>
  <c r="BE139"/>
  <c r="BE162"/>
  <c r="BE177"/>
  <c r="BE183"/>
  <c r="BE246"/>
  <c r="BE268"/>
  <c r="BE282"/>
  <c r="BE287"/>
  <c r="BE310"/>
  <c r="BE378"/>
  <c r="BE385"/>
  <c r="BE402"/>
  <c r="BE421"/>
  <c r="BE447"/>
  <c r="BE454"/>
  <c r="BE487"/>
  <c r="BE512"/>
  <c r="BE531"/>
  <c r="BE543"/>
  <c r="BE567"/>
  <c r="BE574"/>
  <c r="BE597"/>
  <c r="BE604"/>
  <c r="BE618"/>
  <c i="2" r="BE82"/>
  <c r="BE122"/>
  <c i="3" r="E48"/>
  <c r="BE109"/>
  <c r="BE136"/>
  <c r="BE142"/>
  <c i="4" r="BE97"/>
  <c r="BE109"/>
  <c r="BE116"/>
  <c r="BE148"/>
  <c r="BE157"/>
  <c r="BE166"/>
  <c r="BE187"/>
  <c r="BE205"/>
  <c r="BE222"/>
  <c r="BE254"/>
  <c r="BE293"/>
  <c r="BE298"/>
  <c r="BE344"/>
  <c r="BE348"/>
  <c r="BE392"/>
  <c r="BE397"/>
  <c r="BE408"/>
  <c r="BE417"/>
  <c r="BE426"/>
  <c r="BE433"/>
  <c r="BE442"/>
  <c r="BE468"/>
  <c r="BE473"/>
  <c r="BE482"/>
  <c r="BE496"/>
  <c r="BE516"/>
  <c r="BE613"/>
  <c i="2" r="E48"/>
  <c r="BE92"/>
  <c r="BE107"/>
  <c r="BE111"/>
  <c r="BE118"/>
  <c r="BE141"/>
  <c r="BE148"/>
  <c r="BE152"/>
  <c i="3" r="F55"/>
  <c r="BE85"/>
  <c r="BE117"/>
  <c r="BE131"/>
  <c i="4" r="BE219"/>
  <c r="BE230"/>
  <c r="BE262"/>
  <c r="BE315"/>
  <c r="BE322"/>
  <c r="BE339"/>
  <c r="BE364"/>
  <c r="BE369"/>
  <c r="BE373"/>
  <c r="BE430"/>
  <c r="BE437"/>
  <c r="BE459"/>
  <c r="BE477"/>
  <c r="BE491"/>
  <c r="BE507"/>
  <c r="BE524"/>
  <c r="BE591"/>
  <c r="BE622"/>
  <c r="BE626"/>
  <c r="BE629"/>
  <c r="BE632"/>
  <c r="BK407"/>
  <c r="J407"/>
  <c r="J66"/>
  <c r="BK590"/>
  <c r="J590"/>
  <c r="J71"/>
  <c r="BK596"/>
  <c r="J596"/>
  <c r="J72"/>
  <c r="BK603"/>
  <c r="J603"/>
  <c r="J73"/>
  <c i="3" r="F37"/>
  <c i="1" r="BD56"/>
  <c i="3" r="F36"/>
  <c i="1" r="BC56"/>
  <c i="2" r="F34"/>
  <c i="1" r="BA55"/>
  <c i="2" r="F35"/>
  <c i="1" r="BB55"/>
  <c i="3" r="F35"/>
  <c i="1" r="BB56"/>
  <c i="4" r="J34"/>
  <c i="1" r="AW57"/>
  <c i="4" r="F35"/>
  <c i="1" r="BB57"/>
  <c i="2" r="J34"/>
  <c i="1" r="AW55"/>
  <c i="2" r="F37"/>
  <c i="1" r="BD55"/>
  <c i="3" r="F34"/>
  <c i="1" r="BA56"/>
  <c i="3" r="J34"/>
  <c i="1" r="AW56"/>
  <c i="4" r="F36"/>
  <c i="1" r="BC57"/>
  <c i="2" r="F36"/>
  <c i="1" r="BC55"/>
  <c i="4" r="F37"/>
  <c i="1" r="BD57"/>
  <c i="4" r="F34"/>
  <c i="1" r="BA57"/>
  <c i="4" l="1" r="R95"/>
  <c r="R94"/>
  <c r="T95"/>
  <c r="T94"/>
  <c r="P95"/>
  <c r="P94"/>
  <c i="1" r="AU57"/>
  <c i="4" r="BK95"/>
  <c r="J95"/>
  <c r="J60"/>
  <c i="3" r="BK82"/>
  <c r="J82"/>
  <c r="J59"/>
  <c r="J84"/>
  <c r="J61"/>
  <c i="2" r="BK80"/>
  <c r="J80"/>
  <c r="J59"/>
  <c i="4" r="J96"/>
  <c r="J61"/>
  <c r="BK548"/>
  <c r="J548"/>
  <c r="J69"/>
  <c i="2" r="F33"/>
  <c i="1" r="AZ55"/>
  <c r="AU54"/>
  <c r="BA54"/>
  <c r="W30"/>
  <c r="BB54"/>
  <c r="W31"/>
  <c i="4" r="J33"/>
  <c i="1" r="AV57"/>
  <c r="AT57"/>
  <c r="BD54"/>
  <c r="W33"/>
  <c i="3" r="F33"/>
  <c i="1" r="AZ56"/>
  <c r="BC54"/>
  <c r="AY54"/>
  <c i="4" r="F33"/>
  <c i="1" r="AZ57"/>
  <c i="3" r="J33"/>
  <c i="1" r="AV56"/>
  <c r="AT56"/>
  <c i="2" r="J33"/>
  <c i="1" r="AV55"/>
  <c r="AT55"/>
  <c i="4" l="1" r="BK94"/>
  <c r="J94"/>
  <c i="1" r="AW54"/>
  <c r="AK30"/>
  <c i="3" r="J30"/>
  <c i="1" r="AG56"/>
  <c r="AN56"/>
  <c r="AZ54"/>
  <c r="AV54"/>
  <c r="AK29"/>
  <c i="2" r="J30"/>
  <c i="1" r="AG55"/>
  <c r="AN55"/>
  <c r="AX54"/>
  <c i="4" r="J30"/>
  <c i="1" r="AG57"/>
  <c r="AN57"/>
  <c r="W32"/>
  <c i="4" l="1" r="J59"/>
  <c i="2" r="J39"/>
  <c i="3" r="J39"/>
  <c i="4" r="J39"/>
  <c i="1" r="W29"/>
  <c r="AT54"/>
  <c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<sst xmlns="http://schemas.openxmlformats.org/spreadsheetml/2006/main">
  <si>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</si>
  <si>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</si>
  <si>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</si>
  <si>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</si>
  <si>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</si>
  <si>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{9df2f559-11ae-4433-a8f8-87872c09b939}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</si>
  <si>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</si>
  <si>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</si>
  <si>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</si>
  <si>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</si>
  <si>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</si>
  <si>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</si>
  <si>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</si>
  <si>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</si>
  <si>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</si>
  <si>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</si>
  <si>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</si>
  <si>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II/392 Jasenice – most ev. č. 392-005</t>
  </si>
  <si>
    <t>KSO:</t>
  </si>
  <si>
    <t/>
  </si>
  <si>
    <t>CC-CZ:</t>
  </si>
  <si>
    <t>Místo:</t>
  </si>
  <si>
    <t>Jasenice</t>
  </si>
  <si>
    <t>Datum:</t>
  </si>
  <si>
    <t>12. 11. 2020</t>
  </si>
  <si>
    <t>Zadavatel:</t>
  </si>
  <si>
    <t>IČ:</t>
  </si>
  <si>
    <t>00090450</t>
  </si>
  <si>
    <t>KSÚS Vysočiny p.o.</t>
  </si>
  <si>
    <t>DIČ:</t>
  </si>
  <si>
    <t>Uchazeč:</t>
  </si>
  <si>
    <t>Vyplň údaj</t>
  </si>
  <si>
    <t>Projektant:</t>
  </si>
  <si>
    <t>47187441</t>
  </si>
  <si>
    <t>Ing. Jan Šedivý</t>
  </si>
  <si>
    <t>Zpracovatel:</t>
  </si>
  <si>
    <t>Ing Petr Šedivý</t>
  </si>
  <si>
    <t>Poznámka:</t>
  </si>
  <si>
    <t>Soupis prací je sestaven s využitím Oborového třídníku stavebních konstrukcí a prací (OTSKP). Veškeré další informace vymezující popis a podmínky použití těchto položek z Cenové soustavy, které nejsou uvedeny přímo v soupisu prací, jsou neomezeně dálkově k dispozici na www.sfdi.cz/pravidla-metodiky-a-ceniky/cenove-databaze/.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</si>
  <si>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</si>
  <si>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</si>
  <si>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</si>
  <si>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</si>
  <si>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</si>
  <si>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</si>
  <si>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</si>
  <si>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</si>
  <si>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</si>
  <si>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</si>
  <si>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</si>
  <si>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</si>
  <si>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</si>
  <si>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</si>
  <si>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</si>
  <si>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</si>
  <si>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</si>
  <si>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</si>
  <si>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</si>
  <si>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</si>
  <si>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</si>
  <si>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</si>
  <si>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</si>
  <si>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</si>
  <si>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</si>
  <si>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</si>
  <si>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</si>
  <si>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</si>
  <si>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</si>
  <si>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</si>
  <si>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</si>
  <si>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</si>
  <si>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</si>
  <si>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</si>
  <si>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</si>
  <si>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</si>
  <si>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</si>
  <si>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</si>
  <si>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</si>
  <si>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</si>
  <si>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a ostatní náklady</t>
  </si>
  <si>
    <t>STA</t>
  </si>
  <si>
    <t>1</t>
  </si>
  <si>
    <t>{72531cdf-fd53-4bac-9e1d-fe7165503019}</t>
  </si>
  <si>
    <t>2</t>
  </si>
  <si>
    <t>SO 110</t>
  </si>
  <si>
    <t>Dopravně-inženýrská opatření</t>
  </si>
  <si>
    <t>{2e3c781d-7ee8-43f2-86f3-ea26d60f5b36}</t>
  </si>
  <si>
    <t>SO 201</t>
  </si>
  <si>
    <t>Most ev. č. 392-005</t>
  </si>
  <si>
    <t>{2c7a1bc4-ae45-4b30-89c3-0f256a7402d4}</t>
  </si>
  <si>
    <t>KRYCÍ LIST SOUPISU PRACÍ</t>
  </si>
  <si>
    <t>Objekt:</t>
  </si>
  <si>
    <t>000 - Vedlejší a ostatní náklady</t>
  </si>
  <si>
    <t>Ing. Petr Šedivý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</si>
  <si>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</si>
  <si>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</si>
  <si>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</si>
  <si>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</si>
  <si>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</si>
  <si>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</si>
  <si>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</si>
  <si>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</si>
  <si>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</si>
  <si>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</si>
  <si>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</si>
  <si>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</si>
  <si>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</si>
  <si>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</si>
  <si>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</si>
  <si>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</si>
  <si>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</si>
  <si>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</si>
  <si>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</si>
  <si>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</si>
  <si>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</si>
  <si>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</si>
  <si>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</si>
  <si>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02730</t>
  </si>
  <si>
    <t>POMOC PRÁCE ZŘÍZ NEBO ZAJIŠŤ OCHRANU INŽENÝRSKÝCH SÍTÍ</t>
  </si>
  <si>
    <t>KPL</t>
  </si>
  <si>
    <t>OTSKP 2019</t>
  </si>
  <si>
    <t>512</t>
  </si>
  <si>
    <t>1026600412</t>
  </si>
  <si>
    <t>PSC</t>
  </si>
  <si>
    <t>Poznámka k souboru cen:_x000d_
zahrnuje veškeré náklady spojené s objednatelem požadovanými zařízeními</t>
  </si>
  <si>
    <t>VV</t>
  </si>
  <si>
    <t>Ochrana inženýrských sítí (viz také přílohu 201.001)</t>
  </si>
  <si>
    <t>True</t>
  </si>
  <si>
    <t xml:space="preserve">1) podzemní vedení vodovodu za mostem (směr Jinošov)  - ochrana proti poškození při provádění zemních prací - délka cca 18 m</t>
  </si>
  <si>
    <t xml:space="preserve">2) podzemní vedení vodovodu za mostem (směr Jinošov)  - ochrana proti poškození při provádění zemních prací - délka cca 18 m</t>
  </si>
  <si>
    <t>3) nadzemní vedení NN nad mostem - opatření na ochranu vedení proti poškození stavební mechanizací (např. při pokládce nosníků jeřábem</t>
  </si>
  <si>
    <t xml:space="preserve">   čerpání betonu, vrtání mikropilot) na základě dohody se správcem sítě E.ON (viz vyjádření v dokladové části dokumentace) -  délka cca 30 m</t>
  </si>
  <si>
    <t>4) nadzemní vedení místního rozhlasu - opatření na ochranu vedení proti poškození obdobně jako u přechozího vedení NN</t>
  </si>
  <si>
    <t xml:space="preserve">   na stejných sloupech) -  délka cca 30 m</t>
  </si>
  <si>
    <t>02851</t>
  </si>
  <si>
    <t>PRŮZKUMNÉ PRÁCE DIAGNOSTIKY KONSTRUKCÍ NA POVRCHU</t>
  </si>
  <si>
    <t>1561025618</t>
  </si>
  <si>
    <t>Poznámka k souboru cen:_x000d_
zahrnuje veškeré náklady spojené s objednatelem požadovanými pracemi</t>
  </si>
  <si>
    <t>Rozbory škodlivosti vyzískaných odpadů včetně diagnostiky na obsah dehtů</t>
  </si>
  <si>
    <t>dle vyhlášky č. 130/2019</t>
  </si>
  <si>
    <t>3</t>
  </si>
  <si>
    <t>02911_R1</t>
  </si>
  <si>
    <t>OSTATNÍ POŽADAVKY - GEODETICKÉ ZAMĚŘENÍ - vytýčení stavby a záborů</t>
  </si>
  <si>
    <t>32005435</t>
  </si>
  <si>
    <t>Vytýčení obvodu stavby a záborů</t>
  </si>
  <si>
    <t>02911_R2</t>
  </si>
  <si>
    <t>OSTATNÍ POŽADAVKY - GEODETICKÉ ZAMĚŘENÍ - zaměření během stavby</t>
  </si>
  <si>
    <t>89703563</t>
  </si>
  <si>
    <t>5</t>
  </si>
  <si>
    <t>029113_1</t>
  </si>
  <si>
    <t>OSTATNÍ POŽADAVKY - GEODETICKÉ ZAMĚŘENÍ - CELKY - skut. provedení</t>
  </si>
  <si>
    <t>186155437</t>
  </si>
  <si>
    <t>Zaměření skutečného provedení stavby</t>
  </si>
  <si>
    <t>6</t>
  </si>
  <si>
    <t>029113-2</t>
  </si>
  <si>
    <t>OSTATNÍ POŽADAVKY - GEODETICKÉ ZAMĚŘENÍ - CELKY - geometrický plán</t>
  </si>
  <si>
    <t>787936880</t>
  </si>
  <si>
    <t xml:space="preserve">Digitálně  + 10x tištěná verze</t>
  </si>
  <si>
    <t>7</t>
  </si>
  <si>
    <t>02920</t>
  </si>
  <si>
    <t>OSTATNÍ POŽADAVKY - OCHRANA ŽIVOTNÍHO PROSTŘEDÍ</t>
  </si>
  <si>
    <t>1322460041</t>
  </si>
  <si>
    <t>Ochrana stávající zeleně (stromy. keře) před vlivem stavební činnosti</t>
  </si>
  <si>
    <t xml:space="preserve">Předpokládaný rozsah - stromy v blízkosti hranice dočasného záboru - 6 ks </t>
  </si>
  <si>
    <t>-ochrana před poškozením stavební mechanizací odpovídajícím způsobem (např. oplocení nebo dřevěného hrazení)</t>
  </si>
  <si>
    <t>Vybavení staveniště pro ochranu znečištění vodního toku pod mostem</t>
  </si>
  <si>
    <t>8</t>
  </si>
  <si>
    <t>02940_1</t>
  </si>
  <si>
    <t>OSTATNÍ POŽADAVKY - VYPRACOVÁNÍ DOKUMENTACE_Pasportizace okolí stavby</t>
  </si>
  <si>
    <t>-1436600505</t>
  </si>
  <si>
    <t>Před a po provedení stavby</t>
  </si>
  <si>
    <t>9</t>
  </si>
  <si>
    <t>02940_2</t>
  </si>
  <si>
    <t>OSTATNÍ POŽADAVKY - VYPRACOVÁNÍ DOKUMENTACE - pasportizace objízdné trasy</t>
  </si>
  <si>
    <t>505263013</t>
  </si>
  <si>
    <t>Před aa po provedení stavby</t>
  </si>
  <si>
    <t>10</t>
  </si>
  <si>
    <t>02940A</t>
  </si>
  <si>
    <t>OSTATNÍ POŽADAVKY - VYPRACOVÁNÍ DOKUMENTACE - Havar. a povod. plán, aktualizace, projednání a schválení</t>
  </si>
  <si>
    <t>-786802504</t>
  </si>
  <si>
    <t>11</t>
  </si>
  <si>
    <t>029412</t>
  </si>
  <si>
    <t>OSTATNÍ POŽADAVKY - VYPRACOVÁNÍ MOSTNÍHO LISTU včetně zápisu do BMS</t>
  </si>
  <si>
    <t>-1132679639</t>
  </si>
  <si>
    <t>12</t>
  </si>
  <si>
    <t>02943</t>
  </si>
  <si>
    <t>OSTATNÍ POŽADAVKY - VYPRACOVÁNÍ RDS</t>
  </si>
  <si>
    <t>-1640817551</t>
  </si>
  <si>
    <t>SO 001, SO 201</t>
  </si>
  <si>
    <t>Digitálně + 2x tisk</t>
  </si>
  <si>
    <t>Minimální rozsah dle požadavků uvedených v PDPS (především TZ) a dle potřeby zhotovitele a požadavku investora</t>
  </si>
  <si>
    <t>Včetně zpracování požadovaných VTD</t>
  </si>
  <si>
    <t>13</t>
  </si>
  <si>
    <t>02944</t>
  </si>
  <si>
    <t>OSTAT POŽADAVKY - DOKUMENTACE SKUTEČ PROVEDENÍ V DIGIT FORMĚ</t>
  </si>
  <si>
    <t>583174826</t>
  </si>
  <si>
    <t>Digitální + 3x tištěné provedení</t>
  </si>
  <si>
    <t>14</t>
  </si>
  <si>
    <t>02953</t>
  </si>
  <si>
    <t>OSTATNÍ POŽADAVKY - HLAVNÍ MOSTNÍ PROHLÍDKA včetně zápisu do BMS</t>
  </si>
  <si>
    <t>2001559864</t>
  </si>
  <si>
    <t>Poznámka k souboru cen:_x000d_
položka zahrnuje :_x000d_
- úkony dle ČSN 73 6221_x000d_
- provedení hlavní mostní prohlídky oprávněnou fyzickou nebo právnickou osobou_x000d_
- vyhotovení záznamu (protokolu), který jednoznačně definuje stav mostu</t>
  </si>
  <si>
    <t>02971</t>
  </si>
  <si>
    <t>OSTAT POŽADAVKY - GEOTECHNICKÝ MONITORING NA POVRCHU</t>
  </si>
  <si>
    <t>-707735637</t>
  </si>
  <si>
    <t>Provádění po celou dobu stavby</t>
  </si>
  <si>
    <t>(zemní pláň, mikropiloty, základová spára, hutnění zásypů)</t>
  </si>
  <si>
    <t>16</t>
  </si>
  <si>
    <t>02990</t>
  </si>
  <si>
    <t>OSTATNÍ POŽADAVKY - INFORMAČNÍ TABULE</t>
  </si>
  <si>
    <t>KUS</t>
  </si>
  <si>
    <t>-806056653</t>
  </si>
  <si>
    <t>Poznámka k souboru cen:_x000d_
položka zahrnuje:_x000d_
- dodání a osazení informačních tabulí v předepsaném provedení a množství s obsahem předepsaným zadavatelem_x000d_
- veškeré nosné a upevňovací konstrukce_x000d_
- základové konstrukce včetně nutných zemních prací_x000d_
- demontáž a odvoz po skončení platnosti_x000d_
- případně nutné opravy poškozených čátí během platnosti</t>
  </si>
  <si>
    <t>Rozměr 2,5*1,75</t>
  </si>
  <si>
    <t>17</t>
  </si>
  <si>
    <t>03100</t>
  </si>
  <si>
    <t>ZAŘÍZENÍ STAVENIŠTĚ - ZŘÍZENÍ, PROVOZ, DEMONTÁŽ</t>
  </si>
  <si>
    <t>-688592033</t>
  </si>
  <si>
    <t>Poznámka k souboru cen:_x000d_
zahrnuje objednatelem povolené náklady na pořízení (event. pronájem), provozování, udržování a likvidaci zhotovitelova zařízení</t>
  </si>
  <si>
    <t xml:space="preserve">Včetně potřebné meziskládky </t>
  </si>
  <si>
    <t>18</t>
  </si>
  <si>
    <t>03100_R</t>
  </si>
  <si>
    <t>ZAŘÍZENÍ STAVENIŠTĚ - ZŘÍZENÍ, PROVOZ, DEMONTÁŽ_požadavky BOZP</t>
  </si>
  <si>
    <t>-1936735520</t>
  </si>
  <si>
    <t>Technická opatření dle požadavků koordinátora BOZP</t>
  </si>
  <si>
    <t>čerpání se souhlasem investora</t>
  </si>
  <si>
    <t>SO 110 - Dopravně-inženýrská opatření</t>
  </si>
  <si>
    <t>HSV - Práce a dodávky HSV</t>
  </si>
  <si>
    <t xml:space="preserve">    9 - Ostatní konstrukce a práce, bourání</t>
  </si>
  <si>
    <t>HSV</t>
  </si>
  <si>
    <t>Práce a dodávky HSV</t>
  </si>
  <si>
    <t>Ostatní konstrukce a práce, bourání</t>
  </si>
  <si>
    <t>91400</t>
  </si>
  <si>
    <t>DOČASNÉ ZAKRYTÍ NEBO OTOČENÍ STÁVAJÍCÍCH DOPRAVNÍCH ZNAČEK</t>
  </si>
  <si>
    <t>-618951246</t>
  </si>
  <si>
    <t>Poznámka k souboru cen:_x000d_
zahrnuje zakrytí dočasně neplatných svislých dopravních značek (nebo jejich částí) bez ohledu na způsob a na jejich velikost (zakrytí neprůhledným materiálem nebo otočení značky) a jeho následné odstranění</t>
  </si>
  <si>
    <t>Příl. 110.001</t>
  </si>
  <si>
    <t>Zneplatnění stávajících značek na objízdné trase (odhad)</t>
  </si>
  <si>
    <t>20</t>
  </si>
  <si>
    <t>914122_R</t>
  </si>
  <si>
    <t>DOPRAVNÍ ZNAČKY ZÁKLADNÍ VELIKOSTI OCELOVÉ FÓLIE TŘ 1 - MONTÁŽ S PŘEMÍSTĚNÍM včetně pronájmu a demontáže</t>
  </si>
  <si>
    <t>1826578518</t>
  </si>
  <si>
    <t>Poznámka k souboru cen:_x000d_
položka zahrnuje:_x000d_
- dopravu demontované značky z dočasné skládky_x000d_
- osazení a montáž značky na místě určeném projektem_x000d_
- nutnou opravu poškozených částí_x000d_
nezahrnuje dodávku značky</t>
  </si>
  <si>
    <t>Příl. 110.001, 110.002</t>
  </si>
  <si>
    <t>Včetně pronájmu po celou dobu uzavírky komunikace v místě mostu - předpokládaná délka 4 měsíce</t>
  </si>
  <si>
    <t>A15</t>
  </si>
  <si>
    <t>B1</t>
  </si>
  <si>
    <t>B20a</t>
  </si>
  <si>
    <t>B21a</t>
  </si>
  <si>
    <t xml:space="preserve">IP10a </t>
  </si>
  <si>
    <t>IP10b</t>
  </si>
  <si>
    <t>E13</t>
  </si>
  <si>
    <t>Součet</t>
  </si>
  <si>
    <t>914321_R</t>
  </si>
  <si>
    <t>DOPRAV ZNAČKY ZMENŠ VEL OCEL FÓLIE TŘ 1 - DODÁVKA A MONT včetně demontáže</t>
  </si>
  <si>
    <t>-309324720</t>
  </si>
  <si>
    <t xml:space="preserve">Poznámka k souboru cen:_x000d_
položka zahrnuje:_x000d_
- dodávku a montáž značek v požadovaném provedení_x000d_
</t>
  </si>
  <si>
    <t>značka IS11b</t>
  </si>
  <si>
    <t>41</t>
  </si>
  <si>
    <t>E3a</t>
  </si>
  <si>
    <t>914322_R</t>
  </si>
  <si>
    <t>DOPRAV ZNAČKY ZMENŠ VEL OCEL FÓLIE TŘ 1 - MONTÁŽ S PŘESUNEM včetně pronájmu a demontáže</t>
  </si>
  <si>
    <t>-674889217</t>
  </si>
  <si>
    <t>IS11c</t>
  </si>
  <si>
    <t>19</t>
  </si>
  <si>
    <t>914411_R</t>
  </si>
  <si>
    <t>DOPRAVNÍ ZNAČKY 100X150CM OCELOVÉ - DODÁVKA A MONTÁŽ včetně demontáže</t>
  </si>
  <si>
    <t>1318294761</t>
  </si>
  <si>
    <t>IP22</t>
  </si>
  <si>
    <t>IS11a</t>
  </si>
  <si>
    <t>916122_R</t>
  </si>
  <si>
    <t>DOPRAV SVĚTLO VÝSTRAŽ SOUPRAVA 3KS - MONTÁŽ S PŘESUNEM včetně pronájmu a demontáže</t>
  </si>
  <si>
    <t>-987558022</t>
  </si>
  <si>
    <t>Poznámka k souboru cen:_x000d_
položka zahrnuje:_x000d_
- přemístění zařízení z dočasné skládky a jeho osazení a montáž na místě určeném projektem_x000d_
- údržbu po celou dobu trvání funkce, náhradu zničených nebo ztracených kusů, nutnou opravu poškozených částí_x000d_
- napájení z baterie včetně záložní baterie</t>
  </si>
  <si>
    <t>916312_R</t>
  </si>
  <si>
    <t>DOPRAVNÍ ZÁBRANY Z2 S FÓLIÍ TŘ 1 - MONTÁŽ S PŘESUNEM včetně pronájmu a demontáže</t>
  </si>
  <si>
    <t>1897034664</t>
  </si>
  <si>
    <t>Poznámka k souboru cen:_x000d_
položka zahrnuje:_x000d_
- přemístění zařízení z dočasné skládky a jeho osazení a montáž na místě určeném projektem_x000d_
- údržbu po celou dobu trvání funkce, náhradu zničených nebo ztracených kusů, nutnou opravu poškozených částí</t>
  </si>
  <si>
    <t>02710_1</t>
  </si>
  <si>
    <t>POMOC PRÁCE ZŘÍZ NEBO ZAJIŠŤ OBJÍŽĎKY A PŘÍSTUP CESTY- inženýrská činnost při zřízení</t>
  </si>
  <si>
    <t>-1379747881</t>
  </si>
  <si>
    <t>Inženýrská činnost při zřízení uzavírky komunikace v místě mostu, objízdných tras a přechodného dopravního značení</t>
  </si>
  <si>
    <t>Včetně zajištění případných potřebných povolení</t>
  </si>
  <si>
    <t>Včetně projednání dopravní obslužnosti veřejnou linkovou osobní dopravou (autobusy) - viz příl. 110.001</t>
  </si>
  <si>
    <t>02710_2</t>
  </si>
  <si>
    <t>POMOC PRÁCE ZŘÍZ NEBO ZAJIŠŤ OBJÍŽĎKY A PŘÍSTUP CESTY_údržba po dobu trvání uzavírky</t>
  </si>
  <si>
    <t>1500221113</t>
  </si>
  <si>
    <t>Kontrola a údržba</t>
  </si>
  <si>
    <t>SO 201 - Most ev. č. 392-005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</si>
  <si>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</si>
  <si>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</si>
  <si>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</si>
  <si>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</si>
  <si>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</si>
  <si>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</si>
  <si>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</si>
  <si>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>PSV - Práce a dodávky PSV</t>
  </si>
  <si>
    <t xml:space="preserve">    711 - Izolace proti vodě, vlhkosti a plynům</t>
  </si>
  <si>
    <t xml:space="preserve">    749 - Elektromontáže - ostatní práce a konstrukce</t>
  </si>
  <si>
    <t xml:space="preserve">    773 - Podlahy z litého teraca</t>
  </si>
  <si>
    <t xml:space="preserve">    783 - Dokončovací práce - nátěry</t>
  </si>
  <si>
    <t>Zemní práce</t>
  </si>
  <si>
    <t>11313_R</t>
  </si>
  <si>
    <t>ODSTRANĚNÍ KRYTU ZPEVNĚNÝCH PLOCH S ASFALTOVÝM POJIVEM - Včetně dopravy</t>
  </si>
  <si>
    <t>M3</t>
  </si>
  <si>
    <t>-784633615</t>
  </si>
  <si>
    <t>Příl. 201.001, 201.002, 201.003, 201.011</t>
  </si>
  <si>
    <t>Na mostě, výška vozovky dle průzkumu tl. 60 mm</t>
  </si>
  <si>
    <t>0,06*6,2*9</t>
  </si>
  <si>
    <t>Mimo most</t>
  </si>
  <si>
    <t>(35+62)*0,15</t>
  </si>
  <si>
    <t>11329_R</t>
  </si>
  <si>
    <t>ODSTRANĚNÍ ZPEVNĚNÝCH PLOCH, PŘÍKOPŮ A RIGOLŮ Z LOMOVÉHO KAMENE - Včetně dopravy</t>
  </si>
  <si>
    <t>-1942692723</t>
  </si>
  <si>
    <t>bráno do vzdálenosti 2 m od líce římsy</t>
  </si>
  <si>
    <t>tloušťka uvažována 0.25 m</t>
  </si>
  <si>
    <t xml:space="preserve"> 2*(4+3.5+4+4)*(1^2+1.3^2)^0.5/1.3 *0,25</t>
  </si>
  <si>
    <t>11332_R</t>
  </si>
  <si>
    <t>ODSTRANĚNÍ PODKLADŮ ZPEVNĚNÝCH PLOCH Z KAMENIVA NESTMELENÉHO - Včetně dopravy</t>
  </si>
  <si>
    <t>-934849846</t>
  </si>
  <si>
    <t>Na mostě, dle průzkumu kamenivo různých frakcí tl. 230-260 mm</t>
  </si>
  <si>
    <t xml:space="preserve">0.26*6.2*9 </t>
  </si>
  <si>
    <t>Mimo most, tloušťka 450-150=300 mm</t>
  </si>
  <si>
    <t>(35+62)*0,30</t>
  </si>
  <si>
    <t>11335_R</t>
  </si>
  <si>
    <t>ODSTRANĚNÍ PODKLADŮ ZPEVNĚNÝCH PLOCH Z BETONU - Včetně dopravy</t>
  </si>
  <si>
    <t>267352193</t>
  </si>
  <si>
    <t>dle průzkumu tl. 30-50 mm</t>
  </si>
  <si>
    <t>0.05*6.2*9</t>
  </si>
  <si>
    <t>11352_R</t>
  </si>
  <si>
    <t>ODSTRANĚNÍ CHODNÍKOVÝCH A SILNIČNÍCH OBRUBNÍKŮ BETONOVÝCH -Včetně dopravy</t>
  </si>
  <si>
    <t>M</t>
  </si>
  <si>
    <t>-12143115</t>
  </si>
  <si>
    <t>2.3+2.3+3.4+4.3</t>
  </si>
  <si>
    <t>113766</t>
  </si>
  <si>
    <t>FRÉZOVÁNÍ DRÁŽKY PRŮŘEZU DO 800MM2 V ASFALTOVÉ VOZOVCE</t>
  </si>
  <si>
    <t>-1215572860</t>
  </si>
  <si>
    <t>Poznámka k souboru cen:_x000d_
Položka zahrnuje veškerou manipulaci s vybouranou sutí a s vybouranými hmotami vč. uložení na skládku.</t>
  </si>
  <si>
    <t>Příl. 201.014-D10, 201.014-D13</t>
  </si>
  <si>
    <t>Drážka pro těsnící zálivku podél říms</t>
  </si>
  <si>
    <t xml:space="preserve">2*16 </t>
  </si>
  <si>
    <t>12373_R</t>
  </si>
  <si>
    <t>ODKOP PRO SPOD. STAVBU SILNIC A ŽELEZNIC TŘ.I - Včetně dopravy</t>
  </si>
  <si>
    <t>930507576</t>
  </si>
  <si>
    <t>Odkop pro zřízení sanační vrstvy</t>
  </si>
  <si>
    <t>bude provedeno na základě vyhodnocení zkoušky únosnosti zemní pláně</t>
  </si>
  <si>
    <t>se souhlasem TDS</t>
  </si>
  <si>
    <t>plocha - 13.261+41.119 = 54,38 m2</t>
  </si>
  <si>
    <t>54.38*0.5</t>
  </si>
  <si>
    <t>12383_R</t>
  </si>
  <si>
    <t>ODKOP PRO SPOD. STAVBU SILNIC A ŽELEZNIC TŘ.II - Včetně dopravy</t>
  </si>
  <si>
    <t>149035557</t>
  </si>
  <si>
    <t>Výkop v přechodové oblasti</t>
  </si>
  <si>
    <t>2*5*5,7</t>
  </si>
  <si>
    <t>12483_R</t>
  </si>
  <si>
    <t>VYKOPÁVKY PRO KORYTA VODOTEČÍ TŘ.II - Včetně dopravy</t>
  </si>
  <si>
    <t>1917416305</t>
  </si>
  <si>
    <t>Příl. 201.001, 201.004, 201.010</t>
  </si>
  <si>
    <t>objem podkladního betonu - 16,30 m3</t>
  </si>
  <si>
    <t>objem dlažby - 7.10 m3</t>
  </si>
  <si>
    <t>objem štěrkopískového podsypu- 6.603 m3</t>
  </si>
  <si>
    <t>objem schodiště včetně obrubníků - 2*16*0.2*0.4*0.95 = 2,432 m3</t>
  </si>
  <si>
    <t>objem skluzů - 22.84*0.6*0.4 = 5,482 m2</t>
  </si>
  <si>
    <t>objemu stávající dlažby 9.78</t>
  </si>
  <si>
    <t>16.30+7.10+6.603+2.432+5.482-9.78</t>
  </si>
  <si>
    <t>12783_R</t>
  </si>
  <si>
    <t>VYKOPÁVKY POD VODOU TŘ II - Včetně dopravy</t>
  </si>
  <si>
    <t>562307596</t>
  </si>
  <si>
    <t>výkop pro práh pro zakončení dlažby (P2 vlevo)</t>
  </si>
  <si>
    <t xml:space="preserve">0.5*0.8*3.5 </t>
  </si>
  <si>
    <t>výkop pro prahy pro zakončení skluzů</t>
  </si>
  <si>
    <t xml:space="preserve">3*0.8*0.4*0.6 </t>
  </si>
  <si>
    <t xml:space="preserve">výkop pro ŽB prodloužení původních patních prahů </t>
  </si>
  <si>
    <t>0.8*(2.22*0.94+2.16*1.03)</t>
  </si>
  <si>
    <t>13273</t>
  </si>
  <si>
    <t>HLOUBENÍ RÝH ŠÍŘ DO 2M PAŽ I NEPAŽ TŘ. I</t>
  </si>
  <si>
    <t>2118909461</t>
  </si>
  <si>
    <t>Poznámka k souboru cen:_x000d_
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štětových stěn)_x000d_
- úpravu, ochranu a očištění dna, základové spáry, stěn a svahů_x000d_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</si>
  <si>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Příl.: 201.004, 201.005</t>
  </si>
  <si>
    <t>Rýha pro provedení ochrany kabelů CETIN</t>
  </si>
  <si>
    <t>2*3,0*0,6*0,8</t>
  </si>
  <si>
    <t>17481</t>
  </si>
  <si>
    <t>ZÁSYP JAM A RÝH Z NAKUPOVANÝCH MATERIÁLŮ</t>
  </si>
  <si>
    <t>-62100068</t>
  </si>
  <si>
    <t>Poznámka k souboru cen:_x000d_
položka zahrnuje:_x000d_
- kompletní provedení zemní konstrukce včetně nákupu a dopravy materiálu dle zadávací dokumentace_x000d_
- úprava ukládaného materiálu vlhčením, tříděním, promícháním nebo vysoušením, příp. jiné úpravy za účelem zlepšení jeho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udržování úložiště a jeho ochrana proti vodě_x000d_
- odvedení nebo obvedení vody v okolí úložiště a v úložišti_x000d_
- veškeré pomocné konstrukce umožňující provedení zemní konstrukce (příjezdy, sjezdy, nájezdy, lešení, podpěrné konstrukce, přemostění, zpevněné plochy, zakrytí a pod.)</t>
  </si>
  <si>
    <t>Zásyp kabelových rýh</t>
  </si>
  <si>
    <t>2,880-0,3*0,6*6</t>
  </si>
  <si>
    <t>18110</t>
  </si>
  <si>
    <t>ÚPRAVA PLÁNĚ SE ZHUTNĚNÍM V HORNINĚ TŘ. I</t>
  </si>
  <si>
    <t>M2</t>
  </si>
  <si>
    <t>-1329511869</t>
  </si>
  <si>
    <t>Poznámka k souboru cen:_x000d_
položka zahrnuje úpravu pláně včetně vyrovnání výškových rozdílů. Míru zhutnění určuje projekt.</t>
  </si>
  <si>
    <t>Příl. 201.002, 201.003</t>
  </si>
  <si>
    <t>35+62</t>
  </si>
  <si>
    <t>18221</t>
  </si>
  <si>
    <t>ROZPROSTŘENÍ ORNICE VE SVAHU V TL DO 0,10M</t>
  </si>
  <si>
    <t>297759363</t>
  </si>
  <si>
    <t>Poznámka k souboru cen:_x000d_
položka zahrnuje:_x000d_
nutné přemístění ornice z dočasných skládek vzdálených do 50m_x000d_
rozprostření ornice v předepsané tloušťce ve svahu přes 1:5</t>
  </si>
  <si>
    <t>Příl. 201.001, 201.004</t>
  </si>
  <si>
    <t>ohumusování 0.1 m - uvažováno plocha dočasného záboru mimo zpevnění</t>
  </si>
  <si>
    <t xml:space="preserve"> 35+15+10+10</t>
  </si>
  <si>
    <t xml:space="preserve"> (12+14+11+12)*(1^2+1.3^2)^0.5/1.3</t>
  </si>
  <si>
    <t>18242</t>
  </si>
  <si>
    <t>ZALOŽENÍ TRÁVNÍKU HYDROOSEVEM NA ORNICI</t>
  </si>
  <si>
    <t>-1116481984</t>
  </si>
  <si>
    <t>Poznámka k souboru cen:_x000d_
Zahrnuje dodání předepsané travní směsi, hydroosev na ornici, zalévání, první pokosení, to vše bez ohledu na sklon terénu</t>
  </si>
  <si>
    <t>Provede s v rozsahu ohumusování</t>
  </si>
  <si>
    <t>131,8</t>
  </si>
  <si>
    <t>Zakládání</t>
  </si>
  <si>
    <t>21263</t>
  </si>
  <si>
    <t>TRATIVODY KOMPLET Z TRUB Z PLAST HMOT DN DO 150MM</t>
  </si>
  <si>
    <t>-440276277</t>
  </si>
  <si>
    <t>Poznámka k souboru cen:_x000d_
Položka platí pro kompletní konstrukce trativodů a zahrnuje zejména:_x000d_
- výkop rýhy předepsaného tvaru v dané třídě těžitelnosti, výplň, zásyp trativodu včetně dopravy, uložení přebytečného materiálu, dodávky předepsaného materiálu pro výplň a zásyp_x000d_
- zřízení spojovací vrstvy_x000d_
- zřízení podkladu a lože trativodu z předepsaného materiálu_x000d_
- dodávka a uložení trativodu předepsaného materiálu a profilu_x000d_
- obsyp trativodu předepsaným materiálem_x000d_
- ukončení trativodu zaústěním do potrubí nebo vodoteče, případně vybudování ukončujícího objektu (kapličky) dle VL_x000d_
- veškerý materiál, výrobky a polotovary, včetně mimostaveništní a vnitrostaveništní dopravy_x000d_
- nezahrnuje opláštění z geotextilie, fólie</t>
  </si>
  <si>
    <t>Rubová drenáž, příl. 201.005, 201.007. 201.014-D01</t>
  </si>
  <si>
    <t xml:space="preserve"> 2*(5.70+0.15) </t>
  </si>
  <si>
    <t>21264</t>
  </si>
  <si>
    <t>TRATIVODY KOMPLET Z TRUB Z PLAST HMOT DN DO 200MM</t>
  </si>
  <si>
    <t>1446141002</t>
  </si>
  <si>
    <t>Prostup opěrou, osazení trubky HD PE DN 180 plné včetně příruby, příl. 201.005, 201.007, 201.014-D02</t>
  </si>
  <si>
    <t>2*0.9</t>
  </si>
  <si>
    <t>21331</t>
  </si>
  <si>
    <t>DRENÁŽNÍ VRSTVY Z BETONU MEZEROVITÉHO (DRENÁŽNÍHO)</t>
  </si>
  <si>
    <t>-1146190064</t>
  </si>
  <si>
    <t>Poznámka k souboru cen:_x000d_
Položka zahrnuje:_x000d_
- dodávku předepsaného materiálu pro drenážní vrstvu, včetně mimostaveništní a vnitrostaveništní dopravy_x000d_
- provedení drenážní vrstvy předepsaných rozměrů a předepsaného tvaru</t>
  </si>
  <si>
    <t>Drenážní obetonování rubové drenáže, příl. 201.014-D01</t>
  </si>
  <si>
    <t>2*0,3*0,3*5.7</t>
  </si>
  <si>
    <t>21341</t>
  </si>
  <si>
    <t>DRENÁŽNÍ VRSTVY Z PLASTBETONU (PLASTMALTY)</t>
  </si>
  <si>
    <t>-509040577</t>
  </si>
  <si>
    <t>Příl. 201.001, 201.014-D10, 201.014-D11</t>
  </si>
  <si>
    <t xml:space="preserve">kanálek na NK mimo trubičky </t>
  </si>
  <si>
    <t>2*0,035*0,15*(12-0,4)</t>
  </si>
  <si>
    <t xml:space="preserve">žebra na NK v místě trubiček </t>
  </si>
  <si>
    <t xml:space="preserve"> 0,021*0,4*2</t>
  </si>
  <si>
    <t xml:space="preserve">kanálek na křídlech (brána délka 1 m) </t>
  </si>
  <si>
    <t xml:space="preserve"> 4*0,035*0,15*1.0</t>
  </si>
  <si>
    <t>21450</t>
  </si>
  <si>
    <t>SANAČNÍ VRSTVY Z KAMENIVA</t>
  </si>
  <si>
    <t>193508928</t>
  </si>
  <si>
    <t>Poznámka k souboru cen:_x000d_
položka zahrnuje dodávku předepsaného kameniva, mimostaveništní a vnitrostaveništní dopravu a jeho uložení_x000d_
není-li v zadávací dokumentaci uvedeno jinak, jedná se o nakupovaný materiál</t>
  </si>
  <si>
    <t>Bude provedeno na základě vyhodnocení zkoušek</t>
  </si>
  <si>
    <t>únosnosti zemní pláně a dle pokynů a se souhlasem TDS</t>
  </si>
  <si>
    <t>plocha - 13.261+41.119 = 54,38 m2 (bráno na celou plochu vozovky mimo most )</t>
  </si>
  <si>
    <t>227851</t>
  </si>
  <si>
    <t>MIKROPILOTY KOMPLET D DO 300MM NA POVRCHU</t>
  </si>
  <si>
    <t>-638817650</t>
  </si>
  <si>
    <t>Poznámka k souboru cen:_x000d_
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</si>
  <si>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Příl 201.001, 201.005, 201.007</t>
  </si>
  <si>
    <t>Trubní mikropiloty Ø108/16 mm, délka 8 m, volná délka 2 m, kořen 6 m</t>
  </si>
  <si>
    <t>Krytí minimální 45 mm, krytí nominální 55 mm, minimální průměr mikropiloty 108+2*55 = 220 mm</t>
  </si>
  <si>
    <t>2*2*8 = 32 ks</t>
  </si>
  <si>
    <t xml:space="preserve">32*8 </t>
  </si>
  <si>
    <t>22</t>
  </si>
  <si>
    <t>261515</t>
  </si>
  <si>
    <t>VRTY PRO KOTVENÍ A INJEKTÁŽ NA POVRCHU TŘ. V D DO 50MM</t>
  </si>
  <si>
    <t>202930941</t>
  </si>
  <si>
    <t>Poznámka k souboru cen:_x000d_
položka zahrnuje:_x000d_
přemístění, montáž a demontáž vrtných souprav_x000d_
svislou dopravu zeminy z vrtu_x000d_
vodorovnou dopravu zeminy bez uložení na skládku_x000d_
případně nutné pažení dočasné (včetně odpažení) i trvalé</t>
  </si>
  <si>
    <t>1,2*5*4*0,7</t>
  </si>
  <si>
    <t>23</t>
  </si>
  <si>
    <t>26155</t>
  </si>
  <si>
    <t>VRTY PRO KOTVENÍ, INJEKTÁŽ A MIKROPILOTY NA POVRCHU TŘ. V D DO 300MM</t>
  </si>
  <si>
    <t>1860930365</t>
  </si>
  <si>
    <t>Hluché vrtání 1.2 m</t>
  </si>
  <si>
    <t>32*(8+1.2)</t>
  </si>
  <si>
    <t>24</t>
  </si>
  <si>
    <t>263515</t>
  </si>
  <si>
    <t>VRTY PRO SVORNÍKY A KOTVY V PODZEMÍ DO 12M TŘ V D DO 50MM</t>
  </si>
  <si>
    <t>-1220742142</t>
  </si>
  <si>
    <t>Poznámka k souboru cen:_x000d_
Položky vrty v podzemí délky do 12m pro injektáže (s výjimkou tryskové), pro monitoring, pro odvodnění horninového masivu, pro zajištění výrubu svorníky, kotvami (mimo kotev samozávrtných) a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</si>
  <si>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Vrty pro kotevní trny</t>
  </si>
  <si>
    <t>10*0,7</t>
  </si>
  <si>
    <t>25</t>
  </si>
  <si>
    <t>281451</t>
  </si>
  <si>
    <t>INJEKTOVÁNÍ NÍZKOTLAKÉ Z CEMENTOVÉ MALTY NA POVRCHU</t>
  </si>
  <si>
    <t>518481227</t>
  </si>
  <si>
    <t>Poznámka k souboru cen:_x000d_
Položka injektážních prací obsahuje kompletní práce, mimo zřízení vrtů (vykazují se položkami 261, 262), které jsou nutné pro předepsanou funkci injektáže (statickou, těsnící a pod.). _x000d_
Položka obsahuje vodní tlakové zkoušky před a po injektáži._x000d_
Položka zahrnuje veškerý materiál, výrobky a polotovary, včetně mimostaveništní a vnitrostaveništní dopravy (rovněž přesuny), včetně naložení a složení, případně s uložením.</t>
  </si>
  <si>
    <t>Příl. 201.001, 201.004, 201,005</t>
  </si>
  <si>
    <t xml:space="preserve">sanace zídky vedle opěry P1 vlevo </t>
  </si>
  <si>
    <t>50% objemu zídky (tvar odhadnut) - 0,5*1.8*5 = 4,5 m3</t>
  </si>
  <si>
    <t>4,5</t>
  </si>
  <si>
    <t>26</t>
  </si>
  <si>
    <t>285361</t>
  </si>
  <si>
    <t>KOTVENÍ NA POVRCHU Z BETONÁŘSKÉ VÝZTUŽE DL. DO 3M</t>
  </si>
  <si>
    <t>-1542254485</t>
  </si>
  <si>
    <t>Poznámka k souboru cen:_x000d_
položka zahrnuje dodávku předepsané kotvy, případně její protikorozní úpravu, její osazení do vrtu, zainjektování a napnutí, případně opěrné desky_x000d_
nezahrnuje vrty</t>
  </si>
  <si>
    <t>Kotvení nadbetonávky opěrné zídky</t>
  </si>
  <si>
    <t>vedle opěry OP1</t>
  </si>
  <si>
    <t>Svislé a kompletní konstrukce</t>
  </si>
  <si>
    <t>27</t>
  </si>
  <si>
    <t>31717</t>
  </si>
  <si>
    <t>KOVOVÉ KONSTRUKCE PRO KOTVENÍ ŘÍMSY</t>
  </si>
  <si>
    <t>KG</t>
  </si>
  <si>
    <t>-123181502</t>
  </si>
  <si>
    <t xml:space="preserve">Poznámka k souboru cen:_x000d_
Položka zahrnuje dodávku (výrobu) kotevního prvku předepsaného tvaru a jeho osazení do předepsané polohy včetně nezbytných prací (vrty, zálivky apod.)_x000d_
</t>
  </si>
  <si>
    <t>Příl 201.001, 201.014-D06</t>
  </si>
  <si>
    <t>Talířové kotvy lepené do vývrtů odhad 7 kg/ks, kotvení po 1 m</t>
  </si>
  <si>
    <t>římsy na křídlech - 4*2 = 8 ks</t>
  </si>
  <si>
    <t>římsy na NK - 2*12 = 24 ks</t>
  </si>
  <si>
    <t>celkem - 8 + 24 = 32 ks</t>
  </si>
  <si>
    <t>32*7</t>
  </si>
  <si>
    <t>28</t>
  </si>
  <si>
    <t>317325</t>
  </si>
  <si>
    <t>ŘÍMSY ZE ŽELEZOBETONU DO C30/37</t>
  </si>
  <si>
    <t>1094880883</t>
  </si>
  <si>
    <t>Poznámka k souboru cen:_x000d_
položka zahrnuje:_x000d_
- dodání čerstvého betonu (betonové směsi) požadované kvality, jeho uložení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požadovaných konstr. (i ztracené) s úpravou dle požadované kvality povrchu betonu, včetně odbedňovacích a odskružovacích prostředků,_x000d_
- podpěrné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všech požadovaných otvorů, kapes, výklenků, prostupů, dutin, drážek a pod., vč. ztížení práce a úprav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a tmelení spar a spojů,_x000d_
- opatření povrchů betonu izolací proti zemní vlhkosti v částech, kde přijdou do styku se zeminou nebo kamenivem,_x000d_
- případné zřízení spojovací vrstvy u základů,_x000d_
- úpravy pro osazení zařízení ochrany konstrukce proti vlivu bludných proudů</t>
  </si>
  <si>
    <t>Příl. 201.001, 201.004, 201.005, 201.014-D05</t>
  </si>
  <si>
    <t>Dle ceníkové položky včetně zřízení pracovních a dilatačních spár</t>
  </si>
  <si>
    <t>římsy na křídlech - 4*2 = 8 m</t>
  </si>
  <si>
    <t>římsy na NK - 2*12 = 24 m</t>
  </si>
  <si>
    <t>celkem - 8 + 24 = 32 m</t>
  </si>
  <si>
    <t xml:space="preserve">0.403*32 </t>
  </si>
  <si>
    <t>29</t>
  </si>
  <si>
    <t>317365</t>
  </si>
  <si>
    <t>VÝZTUŽ ŘÍMS Z OCELI 10505, B500B</t>
  </si>
  <si>
    <t>T</t>
  </si>
  <si>
    <t>1410188857</t>
  </si>
  <si>
    <t>Poznámka k souboru cen:_x000d_
položka zahrnuje: _x000d_
- dodání betonářské výztuže v požadované kvalitě, stříhání, řezání, ohýbání a spojování do všech požadovaných tvarů (vč. armakošů) a uložení s požadovaným zajištěním polohy a krytí výztuže betonem,_x000d_
- veškeré svary nebo jiné spoje výztuže,_x000d_
- pomocné konstrukce a práce pro osazení a upevnění výztuže,_x000d_
- zednické výpomoci pro montáž betonářské výztuže,_x000d_
- úpravy výztuže pro osazení doplňkových konstrukcí,_x000d_
- ochranu výztuže do doby jejího zabetonování,_x000d_
- úpravy výztuže pro zřízení železobetonových kloubů, kotevních prvků, závěsných ok a doplňkových konstrukcí,_x000d_
- veškerá opatření pro zajištění soudržnosti výztuže a betonu,_x000d_
- vodivé propojení výztuže, které je součástí ochrany konstrukce proti vlivům bludných proudů, vyvedení do měřících skříní nebo míst pro měření bludných proudů (vlastní měřící skříně se uvádějí položkami SD 74)_x000d_
- povrchovou antikorozní úpravu výztuže,_x000d_
- separaci výztuže,_x000d_
- osazení měřících zařízení a úpravy pro ně,_x000d_
- osazení měřících skříní nebo míst pro měření bludných proudů.</t>
  </si>
  <si>
    <t>Příl. 201.014-D09</t>
  </si>
  <si>
    <t>Pro položku 317325</t>
  </si>
  <si>
    <t>Uvažováno 150 kg/m3</t>
  </si>
  <si>
    <t xml:space="preserve">12,896*0,150 </t>
  </si>
  <si>
    <t>30</t>
  </si>
  <si>
    <t>333324</t>
  </si>
  <si>
    <t>MOSTNÍ OPĚRY A KŘÍDLA ZE ŽELEZOVÉHO BETONU DO C25/30</t>
  </si>
  <si>
    <t>-686504365</t>
  </si>
  <si>
    <t>Poznámka k souboru cen:_x000d_
- dodání čerstvého betonu (betonové směsi) požadované kvality, jeho uložení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požadovaných konstr. (i ztracené) s úpravou dle požadované kvality povrchu betonu, včetně odbedňovacích a odskružovacích prostředků,_x000d_
- podpěrné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všech požadovaných otvorů, kapes, výklenků, prostupů, dutin, drážek a pod., vč. ztížení práce a úprav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a tmelení spar a spojů,_x000d_
- opatření povrchů betonu izolací proti zemní vlhkosti v částech, kde přijdou do styku se zeminou nebo kamenivem,_x000d_
- případné zřízení spojovací vrstvy u základů,_x000d_
- úpravy pro osazení zařízení ochrany konstrukce proti vlivu bludných proudů</t>
  </si>
  <si>
    <t>Příl. 201.001, 201.004, 201,005, 201.007</t>
  </si>
  <si>
    <t>nové úložné prahy - 2*2.1*1.1*7.1 = 32,80 m3</t>
  </si>
  <si>
    <t>nadbetonávka křídel - svislé části - 4*2.5*0.7 = 7,0 m3</t>
  </si>
  <si>
    <t>nadbetonávka křídel - konzoly - 2*(3*0.1+0.2) = 1,0 m3</t>
  </si>
  <si>
    <t>ŽB PRODLOUŽENÍ PŮVODNÍCH PATNÍCH PRAHŮ C30/37</t>
  </si>
  <si>
    <t>objem - 1.6*(2.22*0.94+2.16*1.03) = 6,90 m3</t>
  </si>
  <si>
    <t>ŽB NADBETONÁVKA PŮVODNÍ ZÍDKY</t>
  </si>
  <si>
    <t>Příl. 201.001, 201.010</t>
  </si>
  <si>
    <t>objem - 0.4*5 = 2,00 m3</t>
  </si>
  <si>
    <t>Celkem</t>
  </si>
  <si>
    <t xml:space="preserve"> 32.8+7+1+6,90+2,0</t>
  </si>
  <si>
    <t>31</t>
  </si>
  <si>
    <t>333365</t>
  </si>
  <si>
    <t>VÝZTUŽ MOSTNÍCH OPĚR A KŘÍDEL Z OCELI 10505, B500B</t>
  </si>
  <si>
    <t>-1385418764</t>
  </si>
  <si>
    <t>Poznámka k souboru cen:_x000d_
Položka zahrnuje veškerý materiál, výrobky a polotovary, včetně mimostaveništní a vnitrostaveništní dopravy (rovněž přesuny), včetně naložení a složení, případně s uložením_x000d_
- dodání betonářské výztuže v požadované kvalitě, stříhání, řezání, ohýbání a spojování do všech požadovaných tvarů (vč. armakošů) a uložení s požadovaným zajištěním polohy a krytí výztuže betonem,_x000d_
- veškeré svary nebo jiné spoje výztuže,_x000d_
- pomocné konstrukce a práce pro osazení a upevnění výztuže,_x000d_
- zednické výpomoci pro montáž betonářské výztuže,_x000d_
- úpravy výztuže pro osazení doplňkových konstrukcí,_x000d_
- ochranu výztuže do doby jejího zabetonování,_x000d_
- úpravy výztuže pro zřízení železobetonových kloubů, kotevních prvků, závěsných ok a doplňkových konstrukcí,_x000d_
- veškerá opatření pro zajištění soudržnosti výztuže a betonu,_x000d_
- vodivé propojení výztuže, které je součástí ochrany konstrukce proti vlivům bludných proudů, vyvedení do měřících skříní nebo míst pro měření bludných proudů (vlastní měřící skříně se uvádějí položkami SD 74),_x000d_
- povrchovou antikorozní úpravu výztuže,_x000d_
- separaci výztuže,_x000d_
- osazení měřících zařízení a úpravy pro ně,_x000d_
- osazení měřících skříní nebo míst pro měření bludných proudů.</t>
  </si>
  <si>
    <t>Uvažována výztuž 150 kg/m3</t>
  </si>
  <si>
    <t>49,700*0,15</t>
  </si>
  <si>
    <t>Vodorovné konstrukce</t>
  </si>
  <si>
    <t>32</t>
  </si>
  <si>
    <t>421325</t>
  </si>
  <si>
    <t>MOSTNÍ NOSNÉ DESKOVÉ KONSTRUKCE ZE ŽELEZOBETONU C30/37</t>
  </si>
  <si>
    <t>-1708323284</t>
  </si>
  <si>
    <t>Příl. 201.008</t>
  </si>
  <si>
    <t>Opěry</t>
  </si>
  <si>
    <t>plocha příčného řezu - 3.633 m2</t>
  </si>
  <si>
    <t xml:space="preserve"> 3.633*12 </t>
  </si>
  <si>
    <t>33</t>
  </si>
  <si>
    <t>421365</t>
  </si>
  <si>
    <t>VÝZTUŽ MOSTNÍ DESKOVÉ KONSTRUKCE Z OCELI 10505, B500B</t>
  </si>
  <si>
    <t>1706188165</t>
  </si>
  <si>
    <t>Poznámka k souboru cen:_x000d_
Položka zahrnuje veškerý materiál, výrobky a polotovary, včetně mimostaveništní a vnitrostaveništní dopravy (rovněž přesuny), včetně naložení a složení, případně s uložením_x000d_
- dodání betonářské výztuže v požadované kvalitě, stříhání, řezání, ohýbání a spojování do všech požadovaných tvarů (vč. armakošů) a uložení s požadovaným zajištěním polohy a krytí výztuže betonem,_x000d_
- veškeré svary nebo jiné spoje výztuže,_x000d_
- pomocné konstrukce a práce pro osazení a upevnění výztuže,_x000d_
- zednické výpomoci pro montáž betonářské výztuže,_x000d_
- úpravy výztuže pro osazení doplňkových konstrukcí,_x000d_
- ochranu výztuže do doby jejího zabetonování,_x000d_
- úpravy výztuže pro zřízení železobetonových kloubů, kotevních prvků, závěsných ok a doplňkových konstrukcí,_x000d_
- veškerá opatření pro zajištění soudržnosti výztuže a betonu,_x000d_
- vodivé propojení výztuže, které je součástí ochrany konstrukce proti vlivům bludných proudů, vyvedení do měřících skříní nebo míst pro měření bludných proudů (vlastní měřící skříně se uvádějí položkami SD 74._x000d_
- povrchovou antikorozní úpravu výztuže,_x000d_
- separaci výztuže,_x000d_
- osazení měřících zařízení a úpravy pro ně,_x000d_
- osazení měřících skříní nebo míst pro měření bludných proudů.</t>
  </si>
  <si>
    <t>uvažováno 90 kg/m3</t>
  </si>
  <si>
    <t>43,596*100*0,001</t>
  </si>
  <si>
    <t>34</t>
  </si>
  <si>
    <t>421367</t>
  </si>
  <si>
    <t>VÝZTUŽ MOSTNÍ NOSNÉ DESKOVÉ KONSTR TUHÁ</t>
  </si>
  <si>
    <t>1389541739</t>
  </si>
  <si>
    <t>6x HEM 360</t>
  </si>
  <si>
    <t>6*11,6*250*0,001</t>
  </si>
  <si>
    <t>5x HEM 400</t>
  </si>
  <si>
    <t>5*11,6*256*0,001</t>
  </si>
  <si>
    <t>2x HEB 100</t>
  </si>
  <si>
    <t>2*6,92*20,4*0,001</t>
  </si>
  <si>
    <t>spojovací a pomocný materiál</t>
  </si>
  <si>
    <t>300*0,001</t>
  </si>
  <si>
    <t>35</t>
  </si>
  <si>
    <t>434125</t>
  </si>
  <si>
    <t>SCHODIŠŤOVÉ STUPNĚ, Z DÍLCŮ ŽELEZOBETON DO C30/37</t>
  </si>
  <si>
    <t>211758274</t>
  </si>
  <si>
    <t xml:space="preserve">Poznámka k souboru cen:_x000d_
- dodání dílce požadovaného tvaru a vlastností, jeho skladování, doprava a osazení do definitivní polohy, včetně komplexní technologie výroby a montáže dílců, ošetření a ochrana dílců,_x000d_
- u dílců železobetonových a předpjatých veškerá výztuž, případně i tuhé kovové prvky a závěsná oka,_x000d_
- úpravy a zařízení pro uložení a transport dílce,_x000d_
- veškeré požadované úpravy dílců, včetně doplňkových konstrukcí a vybavení,_x000d_
- sestavení dílce na stavbě včetně montážních zařízení, plošin a prahů a pod.,_x000d_
- výplň, těsnění a tmelení spár a spojů,_x000d_
- očištění a ošetření úložných ploch,_x000d_
- zednické výpomoce pro montáž dílců,_x000d_
- označení dílce výrobním štítkem nebo jiným způsobem,_x000d_
- úpravy dílce pro dodržení požadované přesnosti jeho osazení, včetně případných měření,_x000d_
- veškerá zařízení pro zajištění stability v každém okamžiku,_x000d_
- další práce dané případně specifikací k příslušnému prefabrik. dílci (úprava pohledových ploch, příp. rubových ploch, osazení měřících zařízení, zkoušení a měření dílců a pod.)._x000d_
</t>
  </si>
  <si>
    <t>revizní schodiště</t>
  </si>
  <si>
    <t xml:space="preserve"> 2*16*0.2*0.4*0.75 </t>
  </si>
  <si>
    <t>36</t>
  </si>
  <si>
    <t>451311</t>
  </si>
  <si>
    <t>PODKL A VÝPLŇ VRSTVY Z PROST BET DO C8/10</t>
  </si>
  <si>
    <t>-621933111</t>
  </si>
  <si>
    <t>Příl. 201.001, 201.004, 201.005</t>
  </si>
  <si>
    <t>pod rubovou drenáží - 2*0.35*0.3*5.7 = 1,197 m3</t>
  </si>
  <si>
    <t>pod novým úložným prahem - 2*1.4*0.15*5.7 = 2.394 m3</t>
  </si>
  <si>
    <t>vyrovnávací vrstva na původní opěře - 2*0.05*11.2 = 1,120 m3</t>
  </si>
  <si>
    <t xml:space="preserve"> 1,197+2,394+1,120</t>
  </si>
  <si>
    <t>37</t>
  </si>
  <si>
    <t>451314</t>
  </si>
  <si>
    <t>PODKLADNÍ A VÝPLŇOVÉ VRSTVY Z PROSTÉHO BETONU C25/30</t>
  </si>
  <si>
    <t>-257742119</t>
  </si>
  <si>
    <t>pod dlažbami a schodišti, pod žlaby ne (je již v položce)</t>
  </si>
  <si>
    <t>u opěry OP1 vlevo - 1.1*3 = 3,30 m3</t>
  </si>
  <si>
    <t>u opěry OP2 vlevo - 1.4*3.5 = 4,90 m3</t>
  </si>
  <si>
    <t>u opěry OP1 vlevo - 1.8*2.3 = 4,14 m3</t>
  </si>
  <si>
    <t>u opěry OP1 vlevo - 1.8*2.2 = 3,96 m3</t>
  </si>
  <si>
    <t xml:space="preserve"> 3.30+4.90+4.14+3,96</t>
  </si>
  <si>
    <t>38</t>
  </si>
  <si>
    <t>45157</t>
  </si>
  <si>
    <t>PODKLADNÍ A VÝPLŇOVÉ VRSTVY Z KAMENIVA TĚŽENÉHO</t>
  </si>
  <si>
    <t>-1374386980</t>
  </si>
  <si>
    <t xml:space="preserve">Příl. 201.001, 201.004, 201.010 </t>
  </si>
  <si>
    <t>plocha v rovině - 3.6+4.3+1.6+4.3 = 13,80 m2</t>
  </si>
  <si>
    <t>plocha ve svahu (uvažován sklon 1:1.3) - (8.3+3.3+8.2+2.7+2.7+6.7+3.1+6.4)*(1^2+1.3^2)^0.5/1.3 =52,232 m2</t>
  </si>
  <si>
    <t>plocha celkem - 13.80+52,232 = 66,032 m2</t>
  </si>
  <si>
    <t>objem pro tloušťku podsypo 0,1 m</t>
  </si>
  <si>
    <t>0,1*66,032</t>
  </si>
  <si>
    <t>39</t>
  </si>
  <si>
    <t>458522</t>
  </si>
  <si>
    <t>VÝPLŇ ZA OPĚRAMI A ZDMI Z KAM DRC, INDEX ZHUTNĚNÍ ID DO 0,8</t>
  </si>
  <si>
    <t>1695233540</t>
  </si>
  <si>
    <t>Zásyp za opěrami pod úrovní ZS opěry - 2*0.86*6 = 10,32 m3</t>
  </si>
  <si>
    <t>Zásyp za opěrami pod úrovní těsnící vrstvy - 2*0.36*6 = 4,32 m3</t>
  </si>
  <si>
    <t>10.32+4.32</t>
  </si>
  <si>
    <t>40</t>
  </si>
  <si>
    <t>458573</t>
  </si>
  <si>
    <t>VÝPLŇ ZA OPĚRAMI A ZDMI Z KAMENIVA TĚŽENÉHO, INDEX ZHUTNĚNÍ ID DO 0,9</t>
  </si>
  <si>
    <t>-188584869</t>
  </si>
  <si>
    <t>Zásyp za opěrami - přechodový klín</t>
  </si>
  <si>
    <t xml:space="preserve">2*1.6*6 </t>
  </si>
  <si>
    <t>465512</t>
  </si>
  <si>
    <t>DLAŽBY Z LOMOVÉHO KAMENE NA MC</t>
  </si>
  <si>
    <t>931625537</t>
  </si>
  <si>
    <t>Poznámka k souboru cen:_x000d_
položka zahrnuje:_x000d_
- nutné zemní práce (svahování, úpravu pláně a pod.)_x000d_
- zřízení spojovací vrstvy_x000d_
- zřízení lože dlažby z cementové malty předepsané kvality a předepsané tloušťky_x000d_
- dodávku a položení dlažby z lomového kamene do předepsaného tvaru_x000d_
- spárování, těsnění, tmelení a vyplnění spar MC případně s vyklínováním_x000d_
- úprava povrchu pro odvedení srážkové vody_x000d_
- nezahrnuje podklad pod dlažbu, vykazuje se samostatně položkami SD 45</t>
  </si>
  <si>
    <t>přídlažba za římsami - plocha - 3.6+4.3+1.6+4.3 = 13,80 m2</t>
  </si>
  <si>
    <t>kolem opěr (uvažován sklon 1:1.3) - plocha - (8.3+3.3+8.2+2.7)*(1^2+1.3^2)^0.5/1.3 = 28,39 m2</t>
  </si>
  <si>
    <t>plocha celkem - 13.80+28.39 = 42,19 m2</t>
  </si>
  <si>
    <t>objem (tl. 0.25 m)</t>
  </si>
  <si>
    <t xml:space="preserve">28.39*0.25 </t>
  </si>
  <si>
    <t>42</t>
  </si>
  <si>
    <t>467315</t>
  </si>
  <si>
    <t>STUPNĚ A PRAHY VODNÍCH KORYT Z PROSTÉHO BETONU C30/37</t>
  </si>
  <si>
    <t>-1450209960</t>
  </si>
  <si>
    <t>Poznámka k souboru cen:_x000d_
položka zahrnuje:_x000d_
- nutné zemní práce (hloubení rýh apod.)_x000d_
- dodání čerstvého betonu (betonové směsi) požadované kvality, jeho uložení do požadovaného tvaru při jakékoliv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požadovaných konstr. (i ztracené) s úpravou dle požadované kvality povrchu betonu, včetně odbedňovacích a odskružovacích prostředků,_x000d_
- podpěrné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všech požadovaných otvorů, kapes, výklenků, prostupů, dutin, drážek a pod., vč. ztížení práce a úprav kolem nich,_x000d_
- úpravy pro osazení doplňkových konstrukcí a vybavení,_x000d_
- úpravy povrchu pro položení požadované izolace, povlaků a nátěrů, případně vyspravení,_x000d_
- konstrukce betonových kloubů, upevnění kotevních prvků a doplňkových konstrukcí,_x000d_
- nátěry zabraňující soudržnost betonu a bednění,_x000d_
- výplň, těsnění a tmelení spar a spojů,_x000d_
- opatření povrchů betonu izolací proti zemní vlhkosti v částech, kde přijdou do styku se zeminou nebo kamenivem,_x000d_
- případné zřízení spojovací vrstvy u základů</t>
  </si>
  <si>
    <t>práh pro zakončení dlažby (P2 vlevo) - 0.5*0.8*3.5 = 1,40 m3</t>
  </si>
  <si>
    <t>prahy pro zakončení skluzů - 3*1.5*0.4*0.6 = 1,08 m3</t>
  </si>
  <si>
    <t>celkem</t>
  </si>
  <si>
    <t xml:space="preserve"> 1.40+1.08 </t>
  </si>
  <si>
    <t>Komunikace pozemní</t>
  </si>
  <si>
    <t>43</t>
  </si>
  <si>
    <t>56333</t>
  </si>
  <si>
    <t>VOZOVKOVÉ VRSTVY ZE ŠTĚRKODRTI TL. DO 150MM</t>
  </si>
  <si>
    <t>-1336670493</t>
  </si>
  <si>
    <t>Poznámka k souboru cen:_x000d_
- dodání kameniva předepsané kvality a zrnitosti_x000d_
- rozprostření a zhutnění vrstvy v předepsané tloušťce_x000d_
- zřízení vrstvy bez rozlišení šířky, pokládání vrstvy po etapách_x000d_
- nezahrnuje postřiky, nátěry</t>
  </si>
  <si>
    <t>Příl. 201.001, 201.005, 201.009</t>
  </si>
  <si>
    <t>pouze mimo most (NK - bráno na celou plochu vozovky mimo most a mezi křídly )</t>
  </si>
  <si>
    <t>2*(13.261+13+13.42+41.12)</t>
  </si>
  <si>
    <t>44</t>
  </si>
  <si>
    <t>56343</t>
  </si>
  <si>
    <t>VOZOVKOVÉ VRSTVY ZE ŠTĚRKOPÍSKU TL. DO 150MM</t>
  </si>
  <si>
    <t>1604842175</t>
  </si>
  <si>
    <t>Podkladní a krycí vrstva těsnící fólie za rubem opěr</t>
  </si>
  <si>
    <t xml:space="preserve">2*2*1.5*6 </t>
  </si>
  <si>
    <t>45</t>
  </si>
  <si>
    <t>572123</t>
  </si>
  <si>
    <t>INFILTRAČNÍ POSTŘIK Z EMULZE DO 1,0KG/M2</t>
  </si>
  <si>
    <t>-391248348</t>
  </si>
  <si>
    <t>Poznámka k souboru cen:_x000d_
- dodání všech předepsaných materiálů pro postřiky v předepsaném množství_x000d_
- provedení dle předepsaného technologického předpisu_x000d_
- zřízení vrstvy bez rozlišení šířky, pokládání vrstvy po etapách_x000d_
- úpravu napojení, ukončení</t>
  </si>
  <si>
    <t>pouze mimo most (NK - bráno na celou plochu vozovky mimo most a mezi křídly)</t>
  </si>
  <si>
    <t xml:space="preserve"> 13.261+13+13.42+41.12</t>
  </si>
  <si>
    <t>46</t>
  </si>
  <si>
    <t>572214</t>
  </si>
  <si>
    <t>SPOJOVACÍ POSTŘIK Z MODIFIK EMULZE DO 0,5KG/M2</t>
  </si>
  <si>
    <t>-320584700</t>
  </si>
  <si>
    <t>na mostě (NK) - 2*6.5*12 = 156,00 m2</t>
  </si>
  <si>
    <t>mimo most (NK) - 2*(13.261+13+13.42+41.12) = 161,60 m2 (bráno na celou plochu vozovky mimo most a mezi křídly )</t>
  </si>
  <si>
    <t>156,00+161,60</t>
  </si>
  <si>
    <t>47</t>
  </si>
  <si>
    <t>574A34</t>
  </si>
  <si>
    <t>ASFALTOVÝ BETON PRO OBRUSNÉ VRSTVY ACO 11+, 11S TL. 40MM</t>
  </si>
  <si>
    <t>290476851</t>
  </si>
  <si>
    <t>Poznámka k souboru cen:_x000d_
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- nezahrnuje postřiky, nátěry_x000d_
- nezahrnuje těsnění podél obrubníků, dilatačních zařízení, odvodňovacích proužků, odvodňovačů, vpustí, šachet a pod.</t>
  </si>
  <si>
    <t>na mostě (NK) - 6.5*12 = 78.0 m2</t>
  </si>
  <si>
    <t>mimo most (NK) - 13.261+13+13.42+41.12 = 80,80 m2 (bráno na celou plochu vozovky mimo most a mezi křídly )</t>
  </si>
  <si>
    <t xml:space="preserve">celkem </t>
  </si>
  <si>
    <t xml:space="preserve">78+80.8 </t>
  </si>
  <si>
    <t>48</t>
  </si>
  <si>
    <t>574C46</t>
  </si>
  <si>
    <t>ASFALTOVÝ BETON PRO LOŽNÍ VRSTVY ACL 16+, 16S TL. 50MM</t>
  </si>
  <si>
    <t>-371180083</t>
  </si>
  <si>
    <t>stejný výpočet jako předchozí</t>
  </si>
  <si>
    <t>158.80</t>
  </si>
  <si>
    <t>49</t>
  </si>
  <si>
    <t>574E56</t>
  </si>
  <si>
    <t>ASFALTOVÝ BETON PRO PODKLADNÍ VRSTVY ACP 16+, 16S TL. 60MM</t>
  </si>
  <si>
    <t>-1014480278</t>
  </si>
  <si>
    <t xml:space="preserve">13.261+13+13.42+41.12 </t>
  </si>
  <si>
    <t>50</t>
  </si>
  <si>
    <t>575C43</t>
  </si>
  <si>
    <t>LITÝ ASFALT MA IV (OCHRANA MOSTNÍ IZOLACE) 11 TL. 35MM</t>
  </si>
  <si>
    <t>1962553037</t>
  </si>
  <si>
    <t>Příl. 201.001, 201.005</t>
  </si>
  <si>
    <t xml:space="preserve">Ochrana izol. pod vozovkou </t>
  </si>
  <si>
    <t xml:space="preserve">78+4.80 </t>
  </si>
  <si>
    <t>Úpravy povrchů, podlahy a osazování výplní</t>
  </si>
  <si>
    <t>51</t>
  </si>
  <si>
    <t>62745</t>
  </si>
  <si>
    <t>SPÁROVÁNÍ STARÉHO ZDIVA CEMENTOVOU MALTOU</t>
  </si>
  <si>
    <t>-1075109749</t>
  </si>
  <si>
    <t>Poznámka k souboru cen:_x000d_
položka zahrnuje:_x000d_
dodávku veškerého materiálu potřebného pro předepsanou úpravu v předepsané kvalitě_x000d_
vyčištění spar (vyškrábání), vypláchnutí spar vodou, očištění povrchu_x000d_
spárování_x000d_
odklizení suti a přebytečného materiálu_x000d_
potřebná lešení</t>
  </si>
  <si>
    <t>plocha líce opěr - 2*2.3*7.1 = 32,66 m2</t>
  </si>
  <si>
    <t>plocha líce křídel (cca 4 m2 na křídlo) - 4*4 = 16.0 m2</t>
  </si>
  <si>
    <t>Zídka vedle opěry</t>
  </si>
  <si>
    <t>plocha sanovaného porvchu - 1.2*5 = 6,0 m2</t>
  </si>
  <si>
    <t xml:space="preserve"> 32.66+16+6</t>
  </si>
  <si>
    <t>Trubní vedení</t>
  </si>
  <si>
    <t>52</t>
  </si>
  <si>
    <t>87633</t>
  </si>
  <si>
    <t>CHRÁNIČKY Z TRUB PLASTOVÝCH DN DO 150MM</t>
  </si>
  <si>
    <t>1012099283</t>
  </si>
  <si>
    <t>Poznámka k souboru cen:_x000d_
položky pro zhotovení potrubí platí bez ohledu na sklon_x000d_
zahrnuje:_x000d_
- výrobní dokumentaci (včetně technologického předpisu)_x000d_
- dodání veškerého trubního a pomocného materiálu (trouby, trubky, tvarovky, spojovací a těsnící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předpisu_x000d_
- zřízení potrubí i jednotlivých částí po etapách, včetně pracovních spar a spojů, pracovního zaslepení konců a pod._x000d_
- úprava prostupů, průchodů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 včetně případně předepsaného utěsnění konců chrániček_x000d_
- položky platí pro práce prováděné v prostoru zapaženém i nezapaženém a i v kolektorech, chráničkách</t>
  </si>
  <si>
    <t>O110/94 v zemi (před a za mostem)</t>
  </si>
  <si>
    <t xml:space="preserve"> (2.5+3+0.5+0.5)</t>
  </si>
  <si>
    <t>53</t>
  </si>
  <si>
    <t>87634</t>
  </si>
  <si>
    <t>CHRÁNIČKY Z TRUB PLASTOVÝCH DN DO 200MM</t>
  </si>
  <si>
    <t>-313279791</t>
  </si>
  <si>
    <t xml:space="preserve">O160/136 v zemi (před a za mostem) </t>
  </si>
  <si>
    <t xml:space="preserve">(2.5+3+0.5+0.5) </t>
  </si>
  <si>
    <t>54</t>
  </si>
  <si>
    <t>9112A3</t>
  </si>
  <si>
    <t>ZÁBRADLÍ MOSTNÍ S VODOR MADLY - DEMONTÁŽ S PŘESUNEM</t>
  </si>
  <si>
    <t>-413382999</t>
  </si>
  <si>
    <t>Příl. 201.002, 202.003</t>
  </si>
  <si>
    <t>Odstranění stávajícího zábradlí a jeho předání na místo určené investorem</t>
  </si>
  <si>
    <t>2*15,7</t>
  </si>
  <si>
    <t>55</t>
  </si>
  <si>
    <t>9112B1</t>
  </si>
  <si>
    <t>ZÁBRADLÍ MOSTNÍ SE SVISLOU VÝPLNÍ - DODÁVKA A MONTÁŽ</t>
  </si>
  <si>
    <t>-905339253</t>
  </si>
  <si>
    <t>Příl 201.001, 201.004, 201.005, 201.014-D14</t>
  </si>
  <si>
    <t>56</t>
  </si>
  <si>
    <t>91345</t>
  </si>
  <si>
    <t>NIVELAČNÍ ZNAČKY KOVOVÉ</t>
  </si>
  <si>
    <t>1461366415</t>
  </si>
  <si>
    <t>Poznámka k souboru cen:_x000d_
položka zahrnuje:_x000d_
- dodání a osazení nivelační značky včetně nutných zemních prací_x000d_
- vnitrostaveništní a mimostaveništní dopravu</t>
  </si>
  <si>
    <t>Příl. 201.001</t>
  </si>
  <si>
    <t>2*4</t>
  </si>
  <si>
    <t>57</t>
  </si>
  <si>
    <t>91355</t>
  </si>
  <si>
    <t>EVIDENČNÍ ČÍSLO MOSTU</t>
  </si>
  <si>
    <t>764459636</t>
  </si>
  <si>
    <t>Poznámka k souboru cen:_x000d_
položka zahrnuje štítek s evidenčním číslem mostu, sloupek dopravní značky včetně osazení a nutných zemních prací a zabetonování</t>
  </si>
  <si>
    <t>na samostatném sloupku s bet. patkou</t>
  </si>
  <si>
    <t xml:space="preserve">2 </t>
  </si>
  <si>
    <t>58</t>
  </si>
  <si>
    <t>914173</t>
  </si>
  <si>
    <t>DOPRAVNÍ ZNAČKY ZÁKLADNÍ VELIKOSTI HLINÍKOVÉ FÓLIE TŘ 2 - DEMONTÁŽ</t>
  </si>
  <si>
    <t>1334337961</t>
  </si>
  <si>
    <t>Poznámka k souboru cen:_x000d_
Položka zahrnuje odstranění, demontáž a odklizení materiálu s odvozem na předepsané místo</t>
  </si>
  <si>
    <t>Demontáž a odvoz stávající dopravního značení</t>
  </si>
  <si>
    <t>včetně dopravy a složení dle pokynů investora</t>
  </si>
  <si>
    <t>59</t>
  </si>
  <si>
    <t>917223</t>
  </si>
  <si>
    <t>SILNIČNÍ A CHODNÍKOVÉ OBRUBY Z BETONOVÝCH OBRUBNÍKŮ ŠÍŘ 100MM</t>
  </si>
  <si>
    <t>-2094041915</t>
  </si>
  <si>
    <t>Poznámka k souboru cen:_x000d_
Položka zahrnuje:_x000d_
dodání a pokládku betonových obrubníků o rozměrech předepsaných zadávací dokumentací_x000d_
betonové lože i boční betonovou opěrku.</t>
  </si>
  <si>
    <t>Příl. 201.004, 201.010</t>
  </si>
  <si>
    <t>kolem přídlažby za křídly - 2.21+2.00+3.04+1.13+1.53+2.86 = 12,77 m</t>
  </si>
  <si>
    <t>kolem rezvizních schodišť (uvažován sklon 1:1.3) - (4.25+4.39+4.00+4.17)*(1^2+1.3^2)^0.5/1.3 = 21,21</t>
  </si>
  <si>
    <t>12.77+21,21</t>
  </si>
  <si>
    <t>60</t>
  </si>
  <si>
    <t>917224</t>
  </si>
  <si>
    <t>SILNIČNÍ A CHODNÍKOVÉ OBRUBY Z BETONOVÝCH OBRUBNÍKŮ ŠÍŘ 150MM</t>
  </si>
  <si>
    <t>-817383654</t>
  </si>
  <si>
    <t xml:space="preserve">kolem vozovky za křídly </t>
  </si>
  <si>
    <t xml:space="preserve">2.0+2.3+2.9+4.6 </t>
  </si>
  <si>
    <t>61</t>
  </si>
  <si>
    <t>919111</t>
  </si>
  <si>
    <t>ŘEZÁNÍ ASFALTOVÉHO KRYTU VOZOVEK TL DO 50MM</t>
  </si>
  <si>
    <t>997517984</t>
  </si>
  <si>
    <t>Poznámka k souboru cen:_x000d_
položka zahrnuje řezání vozovkové vrstvy v předepsané tloušťce, včetně spotřeby vody</t>
  </si>
  <si>
    <t>Příl. 201.001, 201.004, 201.005, 201.009</t>
  </si>
  <si>
    <t>Řezání příčných dělících spár krytu na hraně nosné konstrukce</t>
  </si>
  <si>
    <t>2*6,5 = 13.0 m</t>
  </si>
  <si>
    <t>Řezání příčných spár pro těsnící zálivku mezi stávající a novou vozovkou</t>
  </si>
  <si>
    <t>6.8+14.6 = 21,40 m</t>
  </si>
  <si>
    <t xml:space="preserve">13+21.4 </t>
  </si>
  <si>
    <t>62</t>
  </si>
  <si>
    <t>919113</t>
  </si>
  <si>
    <t>ŘEZÁNÍ ASFALTOVÉHO KRYTU VOZOVEK TL DO 150MM</t>
  </si>
  <si>
    <t>1816515511</t>
  </si>
  <si>
    <t>Rozřezání stáv. vozovkového souvrství v místě začátku a konce zřízení nové vozovky</t>
  </si>
  <si>
    <t>6.8+14.6</t>
  </si>
  <si>
    <t>63</t>
  </si>
  <si>
    <t>931185</t>
  </si>
  <si>
    <t>VÝPLŇ DILATAČNÍCH SPAR Z POLYSTYRENU TL 50MM</t>
  </si>
  <si>
    <t>2079035969</t>
  </si>
  <si>
    <t>Poznámka k souboru cen:_x000d_
položka zahrnuje dodávku a osazení předepsaného materiálu, očištění ploch spáry před úpravou, očištění okolí spáry po úpravě</t>
  </si>
  <si>
    <t>Těsnění spár mezi nosnou konstrukcí a spodní stavbou</t>
  </si>
  <si>
    <t>2*7,1*2,04+4*0,7</t>
  </si>
  <si>
    <t>64</t>
  </si>
  <si>
    <t>931316</t>
  </si>
  <si>
    <t>TĚSNĚNÍ DILATAČ SPAR ASF ZÁLIVKOU PRŮŘ DO 800MM2</t>
  </si>
  <si>
    <t>498231343</t>
  </si>
  <si>
    <t>Poznámka k souboru cen:_x000d_
položka zahrnuje dodávku a osazení předepsaného materiálu, očištění ploch spáry před úpravou, očištění okolí spáry po úpravě_x000d_
nezahrnuje těsnící profil</t>
  </si>
  <si>
    <t>Těsnění podélné spáry krytu vozovky podél mostní římsy</t>
  </si>
  <si>
    <t>65</t>
  </si>
  <si>
    <t>931326</t>
  </si>
  <si>
    <t>TĚSNĚNÍ DILATAČ SPAR ASF ZÁLIVKOU MODIFIK PRŮŘ DO 800MM2</t>
  </si>
  <si>
    <t>717698318</t>
  </si>
  <si>
    <t>Těsnění příčných spár ve vozovce</t>
  </si>
  <si>
    <t xml:space="preserve">34.40 </t>
  </si>
  <si>
    <t>66</t>
  </si>
  <si>
    <t>931337</t>
  </si>
  <si>
    <t>TĚSNĚNÍ DILATAČ SPAR POLYURETAN TMELEM PRŮŘ PŘES 800MM2</t>
  </si>
  <si>
    <t>-518230196</t>
  </si>
  <si>
    <t>2*(7,1*2+2,15*2+2*2,5)</t>
  </si>
  <si>
    <t>67</t>
  </si>
  <si>
    <t>935212</t>
  </si>
  <si>
    <t>PŘÍKOPOVÉ ŽLABY Z BETON TVÁRNIC ŠÍŘ DO 600MM DO BETONU TL 100MM</t>
  </si>
  <si>
    <t>1076552239</t>
  </si>
  <si>
    <t>Poznámka k souboru cen:_x000d_
položka zahrnuje:_x000d_
- dodávku a uložení příkopových tvárnic předepsaného rozměru a kvality_x000d_
- dodání a rozprostření lože z předepsaného materiálu v předepsané kvalitěa v předepsané tloušťce_x000d_
- veškerou manipulaci s materiálem, vnitrostaveništní i mimostaveništní dopravu_x000d_
- ukončení, patky, spárování_x000d_
- měří se v metrech běžných délky osy žlabu</t>
  </si>
  <si>
    <t xml:space="preserve">skluzy  u opěr (uvažován sklon 1:1.3) </t>
  </si>
  <si>
    <t xml:space="preserve"> (4.4+4.4+5.1+4.2)*(1^2+1.3^2)^0.5/1.3</t>
  </si>
  <si>
    <t>68</t>
  </si>
  <si>
    <t>93650_R</t>
  </si>
  <si>
    <t>DROBNÉ DOPLŇK KONSTR plastové( HDPE, PE, PVC)</t>
  </si>
  <si>
    <t>1321765954</t>
  </si>
  <si>
    <t>Poznámka k souboru cen:_x000d_
- dílenská dokumentace, včetně technologického předpisu spojování,_x000d_
- dodání materiálu v požadované kvalitě a výroba konstrukce i dílenská (včetně pomůcek, přípravků a prostředků pro výrobu) bez ohledu na náročnost a její hmotnost, dílenská montáž,_x000d_
- dodání spojovacího materiálu,_x000d_
- zřízení montážních a dilatačních spojů, spar, včetně potřebných úprav, vložek, opracování, očištění a ošetření,_x000d_
- podpěr. konstr. a lešení všech druhů pro montáž konstrukcí i doplňkových, včetně požadovaných otvorů, ochranných a bezpečnostních opatření a základů pro tyto konstrukce a lešení,_x000d_
- jakákoliv doprava a manipulace dílců a montážních sestav, včetně dopravy konstrukce z výrobny na stavbu,_x000d_
- montáž konstrukce na staveništi, včetně montážních prostředků a pomůcek a zednických výpomocí,_x000d_
- montážní dokumentace včetně technologického předpisu montáže,_x000d_
- výplň, těsnění a tmelení spar a spojů,_x000d_
- čištění konstrukce a odstranění všech vrubů (vrypy, otlačeniny a pod.),_x000d_
- veškeré druhy opracování povrchů, včetně úprav pod nátěry a pod izolaci,_x000d_
- veškeré druhy dílenských základů a základních nátěrů a povlaků,_x000d_
- všechny druhy ocelového kotvení,_x000d_
- dílenskou přejímku a montážní prohlídku, včetně požadovaných dokladů,_x000d_
- zřízení kotevních otvorů nebo jam, nejsou-li částí jiné konstrukce, jejich úpravy, očištění a ošetření,_x000d_
- osazení kotvení nebo přímo částí konstrukce do podpůrné konstrukce nebo do zeminy,_x000d_
- výplň kotevních otvorů (příp. podlití patních desek) maltou, betonem nebo jinou speciální hmotou, vyplnění jam zeminou,_x000d_
- ošetření kotevní oblasti proti vzniku trhlin, vlivu povětrnosti a pod.,_x000d_
- osazení nivelačních značek, včetně jejich zaměření, označení znakem výrobce a vyznačení letopočtu._x000d_
Dokumentace pro zadání stavby může dále předepsat že cena položky ještě obsahuje například:_x000d_
- veškeré druhy protikorozní ochrany a nátěry konstrukcí,_x000d_
- žárové zinkování ponorem nebo žárové stříkání (metalizace) kovem,_x000d_
- zvláštní spojovací prostředky, rozebíratelnost konstrukce,_x000d_
- osazení měřících zařízení a úpravy pro ně_x000d_
- ochranná opatření před účinky bludných proudů_x000d_
- ochranu před přepětím.</t>
  </si>
  <si>
    <t xml:space="preserve">Chrániččka pro prostup trativodu opěrou, trubka HDPE (PE) </t>
  </si>
  <si>
    <t xml:space="preserve">Příl.:  201.005, 201.010, 201.014-D02</t>
  </si>
  <si>
    <t>2*0,7=1,4</t>
  </si>
  <si>
    <t>CHRÁNIČKY V ŘÍMSÁCH - z flexibilních korugovaných HDPE trubek</t>
  </si>
  <si>
    <t>Ø160/136 v římse - délka - 2*16 = 32 m</t>
  </si>
  <si>
    <t>Ø110/94 v římse - délka - 2*16 = 32 m</t>
  </si>
  <si>
    <t>1,4+32+32</t>
  </si>
  <si>
    <t>69</t>
  </si>
  <si>
    <t>936532</t>
  </si>
  <si>
    <t>MOSTNÍ ODVODŇOVACÍ SOUPRAVA 300/500</t>
  </si>
  <si>
    <t>326318627</t>
  </si>
  <si>
    <t>Poznámka k souboru cen:_x000d_
položka zahrnuje:_x000d_
- výrobní dokumentaci (včetně technologického předpisu)_x000d_
- dodání kompletní odvodňovací soupravy, včetně všech montážních a přepravních úprav a zařízení_x000d_
- dodání spojovacího, kotevního a těsnícího materiálu_x000d_
- úprava a příprava úložného prostoru, včetně kotevních prvků, jejich očištění a ošetření_x000d_
- zřízení kompletní odvodňovací soupravy, dle příslušného technologického předpisu, včetně všech výškových a směrových úprav_x000d_
- zřízení odvodňovací soupravy po etapách, včetně pracovních spar a spojů_x000d_
- prodloužení odpadní trouby pod spodní líc nosné konstr. nebo zaústěním odvodňovače do dalšího odvodňovacího zařízení_x000d_
- úprava odvod. soupravy na styku s ostatními konstrukcemi a zařízeními (u obrubníku, podél vozovek, napojení izolací a pod.)_x000d_
- ochrana odvodňovací soupravy do doby provedení definitivního stavu, veškeré provizorní úpravy a opatření_x000d_
- konečné úpravy odvodňovací soupravy jako povrchové povlaky, zálivky, které nejsou součástí jiných konstr., vyčištění, tmelení, těsnění, výplň spar a pod._x000d_
- úprava, očištění a ošetření prostoru kolem odvodňovací soupravy_x000d_
- opatření odvodňovače znakem výrobce a typovým číslem_x000d_
- provedení odborné prohlídky, je-li požadována</t>
  </si>
  <si>
    <t>Příl. 201.001, 201.004, 201.005, 201.014-D12</t>
  </si>
  <si>
    <t>Odvodňovač 500x300 mm</t>
  </si>
  <si>
    <t>70</t>
  </si>
  <si>
    <t>936541</t>
  </si>
  <si>
    <t>MOSTNÍ ODVODŇOVACÍ TRUBKA (POVRCHŮ IZOLACE) Z NEREZ OCELI</t>
  </si>
  <si>
    <t>1759823424</t>
  </si>
  <si>
    <t>Poznámka k souboru cen:_x000d_
položka zahrnuje:_x000d_
- výrobní dokumentaci (včetně technologického předpisu)_x000d_
- dodání kompletní odvodňovací soupravy z předepsaného materiálu, včetně všech montážních a přepravních úprav a zařízení_x000d_
- dodání spojovacího, kotevního a těsnícího materiálu_x000d_
- úprava a příprava úložného prostoru, včetně kotevních prvků, jejich očištění a ošetření_x000d_
- zřízení kompletní odvodňovací soupravy, dle příslušného technologického předpisu, včetně všech výškových a směrových úprav_x000d_
- zřízení odvodňovací soupravy po etapách, včetně pracovních spar a spojů_x000d_
- prodloužení odpadní trouby pod spodní líc nosné konstr. nebo zaústěním odvodňovače do dalšího odvodňovacího zařízení_x000d_
- úprava odvod. soupravy na styku s ostatními konstrukcemi a zařízeními (u obrubníku, podél vozovek, napojení izolací a pod.)_x000d_
- ochrana odvodňovací soupravy do doby provedení definitivního stavu, veškeré provizorní úpravy a opatření_x000d_
- konečné úpravy odvodňovací soupravy jako povrchové povlaky, zálivky, které nejsou součástí jiných konstr., vyčištění, tmelení, těsnění, výplň spar a pod._x000d_
- úprava, očištění a ošetření prostoru kolem odvodňovací soupravy_x000d_
- opatření odvodňovače znakem výrobce a typovým číslem_x000d_
- provedení odborné prohlídky, je-li požadována</t>
  </si>
  <si>
    <t>Příl. 201.001, 201.005, 201.008, 201.014-D11</t>
  </si>
  <si>
    <t>71</t>
  </si>
  <si>
    <t>938442</t>
  </si>
  <si>
    <t>OČIŠTĚNÍ ZDIVA OTRYSKÁNÍM TLAKOVOU VODOU DO 500 BARŮ</t>
  </si>
  <si>
    <t>-337587168</t>
  </si>
  <si>
    <t>Poznámka k souboru cen:_x000d_
položka zahrnuje očištění předepsaným způsobem včetně odklizení vzniklého odpadu</t>
  </si>
  <si>
    <t>stáv. zídka vedle opěry</t>
  </si>
  <si>
    <t xml:space="preserve"> 32.66+16 +6,0</t>
  </si>
  <si>
    <t>72</t>
  </si>
  <si>
    <t>96613_R</t>
  </si>
  <si>
    <t>BOURÁNÍ KONSTRUKCÍ Z KAMENE NA MC - Včetně dopravy</t>
  </si>
  <si>
    <t>82105551</t>
  </si>
  <si>
    <t xml:space="preserve">dříky opěr - objem </t>
  </si>
  <si>
    <t>2*0.7*1.0*7.1</t>
  </si>
  <si>
    <t>křídla objem</t>
  </si>
  <si>
    <t>2*(0.7+0.4)*0.7*(15.7-10)</t>
  </si>
  <si>
    <t>73</t>
  </si>
  <si>
    <t>96616_R</t>
  </si>
  <si>
    <t>BOURÁNÍ KONSTRUKCÍ ZE ŽELEZOBETONU - Včetně dopravy</t>
  </si>
  <si>
    <t>1863446089</t>
  </si>
  <si>
    <t>ŽB nosné konstrukce</t>
  </si>
  <si>
    <t>uvažována vanová izolace s přesaham 0.1 m do stran a 1 m na úložné prahy</t>
  </si>
  <si>
    <t>0.4*7.3*9</t>
  </si>
  <si>
    <t>ŽB úložných prahů</t>
  </si>
  <si>
    <t xml:space="preserve"> 2*0.4*1.0*7.1 </t>
  </si>
  <si>
    <t>Bet. koruny mostních křídel</t>
  </si>
  <si>
    <t xml:space="preserve">2*0.4*0.8*(15.7-9) </t>
  </si>
  <si>
    <t>želbet. římsy</t>
  </si>
  <si>
    <t>2*0.36*0.75*15.7</t>
  </si>
  <si>
    <t>74</t>
  </si>
  <si>
    <t>97817</t>
  </si>
  <si>
    <t>ODSTRANĚNÍ MOSTNÍ IZOLACE</t>
  </si>
  <si>
    <t>-1154296549</t>
  </si>
  <si>
    <t>Poznámka k souboru cen:_x000d_
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položce)_x000d_
- položka zahrnuje veškeré další práce plynoucí z technologického předpisu a z platných předpisů</t>
  </si>
  <si>
    <t xml:space="preserve"> (6.2+2*0.1)*(9+2*1)</t>
  </si>
  <si>
    <t>PSV</t>
  </si>
  <si>
    <t>Práce a dodávky PSV</t>
  </si>
  <si>
    <t>711</t>
  </si>
  <si>
    <t>Izolace proti vodě, vlhkosti a plynům</t>
  </si>
  <si>
    <t>75</t>
  </si>
  <si>
    <t>711111</t>
  </si>
  <si>
    <t>IZOLACE BĚŽNÝCH KONSTRUKCÍ PROTI ZEMNÍ VLHKOSTI ASFALTOVÝMI NÁTĚRY</t>
  </si>
  <si>
    <t>349256776</t>
  </si>
  <si>
    <t>Poznámka k souboru cen:_x000d_
položka zahrnuje:_x000d_
- dodání předepsaného izolačního materiálu_x000d_
- očištění a ošetření podkladu, zadávací dokumentace může zahrnout i případné vyspravení_x000d_
- zřízení izolace jako kompletního povlaku, případně komplet. soustavy nebo systému podle příslušného technolog. předpisu_x000d_
- zřízení izolace i jednotlivých vrstev po etapách, včetně pracovních spár a spojů_x000d_
- úprava u okrajů, rohů, hran, dilatačních i pracovních spojů, kotev, obrubníků, dilatačních zařízení, odvodnění, otvorů, neizolovaných míst a pod._x000d_
- zajištění odvodnění povrchu izolace, včetně odvodnění nejnižších míst, pokud dokumentace pro zadání stavby nestanoví jinak_x000d_
- ochrana izolace do doby zřízení definitivní ochranné vrstvy nebo konstrukce_x000d_
- úprava, očištění a ošetření prostoru kolem izolace_x000d_
- provedení požadovaných zkoušek_x000d_
- nezahrnuje ochranné vrstvy, např. geotextilii</t>
  </si>
  <si>
    <t xml:space="preserve">Příl. 201.001,  201.005,  201.007</t>
  </si>
  <si>
    <t>Izolace svisých obsypaných betonových ploch spodní stavby</t>
  </si>
  <si>
    <t>křídla a opěry z boku - 1.4+0.2+0.63+0.45 = 2,63 =&gt; 4 m2 (nevíme jak to přesně bude vypadat)</t>
  </si>
  <si>
    <t>čela křídel - 4*1 = 4 m2</t>
  </si>
  <si>
    <t xml:space="preserve">4+4 </t>
  </si>
  <si>
    <t>76</t>
  </si>
  <si>
    <t>711112</t>
  </si>
  <si>
    <t>IZOLACE BĚŽNÝCH KONSTRUKCÍ PROTI ZEMNÍ VLHKOSTI ASFALTOVÝMI PÁSY</t>
  </si>
  <si>
    <t>553138018</t>
  </si>
  <si>
    <t xml:space="preserve">Příl. 201.001,  201.005,  201.014-D01,D04</t>
  </si>
  <si>
    <t>rub opěr a čelo NK - 2*1.7*5.7 = 19,38 m2</t>
  </si>
  <si>
    <t>rub křídel (brána sejná výška jako na opěře) - 4*2.0*1.7 = 13,60 m2</t>
  </si>
  <si>
    <t xml:space="preserve"> 19.38+13.60</t>
  </si>
  <si>
    <t>77</t>
  </si>
  <si>
    <t>711137</t>
  </si>
  <si>
    <t>IZOLACE BĚŽN KONSTR PROTI VOL STÉK VODĚ Z PE FÓLIÍ</t>
  </si>
  <si>
    <t>-506100113</t>
  </si>
  <si>
    <t>Těsnící vrstva za ruby opěr</t>
  </si>
  <si>
    <t xml:space="preserve">2*1,5*6 </t>
  </si>
  <si>
    <t>78</t>
  </si>
  <si>
    <t>711422</t>
  </si>
  <si>
    <t>IZOLACE MOSTOVEK POD VOZOVKOU ASFALTOVÝMI PÁSY</t>
  </si>
  <si>
    <t>1209310344</t>
  </si>
  <si>
    <t>Poznámka k souboru cen:_x000d_
položka zahrnuje:_x000d_
- dodání předepsaného izolačního materiálu_x000d_
- očištění a ošetření podkladu, zadávací dokumentace může zahrnout i případné vyspravení_x000d_
- zřízení izolace jako kompletního povlaku, případně komplet. soustavy nebo systému podle příslušného technolog. předpisu_x000d_
- zřízení izolace i jednotlivých vrstev po etapách, včetně pracovních spár a spojů_x000d_
- úprava u okrajů, rohů, hran, dilatačních i pracovních spojů, kotev, obrubníků, dilatačních zařízení, odvodnění, otvorů, neizolovaných míst a pod._x000d_
- zajištění odvodnění povrchu izolace, včetně odvodnění nejnižších míst, pokud dokumentace pro zadání stavby nestanoví jinak_x000d_
- ochrana izolace do doby zřízení definitivní ochranné vrstvy nebo konstrukce_x000d_
- úprava, očištění a ošetření prostoru kolem izolace_x000d_
- provedení požadovaných zkoušek_x000d_
- nezahrnuje ochranné vrstvy, např. litý asfalt, asfaltový beton_x000d_
v této položce se vykáže i izolace rámových konstrukcí (mosty, propusty, kolektory)</t>
  </si>
  <si>
    <t>Příl. 201.001, 201.004, 201.005, 201.014</t>
  </si>
  <si>
    <t>izolace pod vozovkou na NK - 12.0*6.5 = 78 m2</t>
  </si>
  <si>
    <t>izolace pod vozovkou na křídlech - 4*2.0*0.6 = 4,80 m2</t>
  </si>
  <si>
    <t>78+4,80</t>
  </si>
  <si>
    <t>79</t>
  </si>
  <si>
    <t>711432</t>
  </si>
  <si>
    <t>IZOLACE MOSTOVEK POD ŘÍMSOU ASFALTOVÝMI PÁSY</t>
  </si>
  <si>
    <t>1364018005</t>
  </si>
  <si>
    <t>Poznámka k souboru cen:_x000d_
položka zahrnuje:_x000d_
- dodání předepsaného izolačního materiálu_x000d_
- očištění a ošetření podkladu, zadávací dokumentace může zahrnout i případné vyspravení_x000d_
- zřízení izolace jako kompletního povlaku, případně komplet. soustavy nebo systému podle příslušného technolog. předpisu_x000d_
- zřízení izolace i jednotlivých vrstev po etapách, včetně pracovních spár a spojů_x000d_
- úprava u okrajů, rohů, hran, dilatačních i pracovních spojů, kotev, obrubníků, dilatačních zařízení, odvodnění, otvorů, neizolovaných míst a pod._x000d_
- zajištění odvodnění povrchu izolace, včetně odvodnění nejnižších míst, pokud dokumentace pro zadání stavby nestanoví jinak_x000d_
- ochrana izolace do doby zřízení definitivní ochranné vrstvy nebo konstrukce_x000d_
- úprava, očištění a ošetření prostoru kolem izolace_x000d_
- provedení požadovaných zkoušek_x000d_
- nezahrnuje ochranné vrstvy, např. lepenku s hliníkovou vložkou, litý asfalt, asfaltový beton</t>
  </si>
  <si>
    <t>izolace pod římsami na NK - 2*12.0*0.55 = 13,20 m2</t>
  </si>
  <si>
    <t>izolace pod římsami na křídlech - 4*2.0*0.55 = 4,40 m2</t>
  </si>
  <si>
    <t>ochrana izolace pod římsami na NK - 2*12.0*(0.55+0.18) = 17,52 m2</t>
  </si>
  <si>
    <t>ochrana izolace pod římsami na křídlech včetně přetažení na rub křídel 0.4 m - 4*2*(0.55+0.6+0.6) = 14,00 m2</t>
  </si>
  <si>
    <t>13,20+4,40+17,52+14</t>
  </si>
  <si>
    <t>80</t>
  </si>
  <si>
    <t>711509</t>
  </si>
  <si>
    <t>OCHRANA IZOLACE NA POVRCHU TEXTILIÍ</t>
  </si>
  <si>
    <t>91063035</t>
  </si>
  <si>
    <t>Poznámka k souboru cen:_x000d_
položka zahrnuje:_x000d_
- dodání předepsaného ochranného materiálu_x000d_
- zřízení ochrany izolace</t>
  </si>
  <si>
    <t>Ochrana izolačních nátěrů geotextílií 600g/m2</t>
  </si>
  <si>
    <t>pro položku IZOLACE RUBU SPODNÍ STAVBY A ČEL NK ALP+NAIP</t>
  </si>
  <si>
    <t>rub opěr a čelo NK (pouze nad úrovní drenáže) - 2*1.35*5.7 = 15,39 m2</t>
  </si>
  <si>
    <t>plocha celkem</t>
  </si>
  <si>
    <t xml:space="preserve"> 15,39+13.60 </t>
  </si>
  <si>
    <t>749</t>
  </si>
  <si>
    <t>Elektromontáže - ostatní práce a konstrukce</t>
  </si>
  <si>
    <t>81</t>
  </si>
  <si>
    <t>702232</t>
  </si>
  <si>
    <t>KABELOVÁ CHRÁNIČKA ZEMNÍ DĚLENÁ DN PŘES 100 DO 200 MM</t>
  </si>
  <si>
    <t>1418292897</t>
  </si>
  <si>
    <t>Poznámka k souboru cen:_x000d_
1. Položka obsahuje:_x000d_
 – proražení otvoru zdivem o průřezu od 0,01 do 0,025m2_x000d_
 – úpravu a začištění omítky po montáži vedení_x000d_
 – pomocné mechanismy_x000d_
2. Položka neobsahuje:_x000d_
 – protipožární ucpávku_x000d_
3. Způsob měření:_x000d_
Udává se počet kusů kompletní konstrukce nebo práce.</t>
  </si>
  <si>
    <t xml:space="preserve">CHRÁNIČKY PRO CETIN - silnostěnné dělené kabelové chráničky se zámky a hrdly  </t>
  </si>
  <si>
    <t xml:space="preserve"> 2.2+2.2 </t>
  </si>
  <si>
    <t>773</t>
  </si>
  <si>
    <t>Podlahy z litého teraca</t>
  </si>
  <si>
    <t>82</t>
  </si>
  <si>
    <t>773221</t>
  </si>
  <si>
    <t>PODLAHY Z EPOXIDOVÉHO PLASTBETONU</t>
  </si>
  <si>
    <t>CS OTSKP 2019</t>
  </si>
  <si>
    <t>1245214938</t>
  </si>
  <si>
    <t>Poznámka k souboru cen:_x000d_
- položky podlah a obkladů zahrnují kompletní podlahy a obklad, včetně úpravy podkladu, spojovací, spárové malty nebo tmely, dilatace, úpravy rohů, koutů, kolem otvorů, okrajů a pod.</t>
  </si>
  <si>
    <t>Příl.201.001, 201.014-D04</t>
  </si>
  <si>
    <t>Vrstva polymerbetonu pro zajištění elektroizolačního odporu mez opěrou a nosnou konstrukcí tl. 20 mm</t>
  </si>
  <si>
    <t>Žlábek v horní ploše úložných prahů</t>
  </si>
  <si>
    <t>2*7,1*(0,22+2*0,12)</t>
  </si>
  <si>
    <t>783</t>
  </si>
  <si>
    <t>Dokončovací práce - nátěry</t>
  </si>
  <si>
    <t>83</t>
  </si>
  <si>
    <t>783161</t>
  </si>
  <si>
    <t>PROTIKOROZ OCHRANA OK KOMBIN POVLAKEM S NÁSTŘIKEM METALIZACÍ</t>
  </si>
  <si>
    <t>1858941788</t>
  </si>
  <si>
    <t>Poznámka k souboru cen:_x000d_
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</si>
  <si>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Nátěr dolních pásnic viz 201.012</t>
  </si>
  <si>
    <t>11*(2*0,308+2*0,04+2*0,08)*11,6</t>
  </si>
  <si>
    <t>84</t>
  </si>
  <si>
    <t>78382</t>
  </si>
  <si>
    <t>NÁTĚRY BETON KONSTR TYP S2 (OS-B)</t>
  </si>
  <si>
    <t>-13527973</t>
  </si>
  <si>
    <t>Poznámka k souboru cen:_x000d_
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</si>
  <si>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Příl. 201.001, 201.014-D05,D13</t>
  </si>
  <si>
    <t>Ochranný nátěr pod římsou</t>
  </si>
  <si>
    <t xml:space="preserve">16*(0.24+0.28+0.22+0.28) </t>
  </si>
  <si>
    <t>85</t>
  </si>
  <si>
    <t>78383</t>
  </si>
  <si>
    <t>NÁTĚRY BETON KONSTR TYP S4 (OS-C)</t>
  </si>
  <si>
    <t>785430634</t>
  </si>
  <si>
    <t>2*16*(0.9+0.15)</t>
  </si>
  <si>
    <t>86</t>
  </si>
  <si>
    <t>015111</t>
  </si>
  <si>
    <t>POPLATKY ZA LIKVIDACŮ ODPADŮ NEKONTAMINOVANÝCH - 17 05 04 VYTĚŽENÉ ZEMINY A HORNINY - I. TŘÍDA TĚŽITELNOSTI</t>
  </si>
  <si>
    <t>1618426195</t>
  </si>
  <si>
    <t>Poznámka k souboru cen:_x000d_
1. Položka obsahuje:_x000d_
 – veškeré poplatky provozovateli skládky, recyklační linky nebo jiného zařízení na zpracování nebo likvidaci odpadů související s převzetím, uložením, zpracováním nebo likvidací odpadu_x000d_
2. Položka neobsahuje:_x000d_
 – náklady spojené s dopravou odpadu z místa stavby na místo převzetí provozovatelem skládky, recyklační linky nebo jiného zařízení na zpracování nebo likvidaci odpadů_x000d_
3. Způsob měření:_x000d_
Tunou se rozumí hmotnost odpadu vytříděného v souladu se zákonem č. 185/2001 Sb., o nakládání s odpady, v platném znění.</t>
  </si>
  <si>
    <t>27,19+57,0+28,137+5,425+1,08=118,832</t>
  </si>
  <si>
    <t>118,832*1,8</t>
  </si>
  <si>
    <t>87</t>
  </si>
  <si>
    <t>015130</t>
  </si>
  <si>
    <t>POPLATKY ZA LIKVIDACŮ ODPADŮ NEKONTAMINOVANÝCH - 17 03 02 VYBOURANÝ ASFALTOVÝ BETON BEZ DEHTU</t>
  </si>
  <si>
    <t>-684739326</t>
  </si>
  <si>
    <t>Bude specifikováno dle zkoušek, cca 50% z vyzískaného materiálu</t>
  </si>
  <si>
    <t>0,5*2,2*(17,898+0,0256)</t>
  </si>
  <si>
    <t>88</t>
  </si>
  <si>
    <t>015140</t>
  </si>
  <si>
    <t>POPLATKY ZA LIKVIDACŮ ODPADŮ NEKONTAMINOVANÝCH - 17 01 01 BETON Z DEMOLIC OBJEKTŮ, ZÁKLADŮ TV</t>
  </si>
  <si>
    <t>1593133675</t>
  </si>
  <si>
    <t>(2,79+0,56+44,726)*2,5</t>
  </si>
  <si>
    <t>89</t>
  </si>
  <si>
    <t>015330</t>
  </si>
  <si>
    <t>POPLATKY ZA LIKVIDACŮ ODPADŮ NEKONTAMINOVANÝCH - 17 05 04 KAMENNÁ SUŤ</t>
  </si>
  <si>
    <t>759054013</t>
  </si>
  <si>
    <t>43,608*2,2+(9,778+18,718+20,81)*2,5</t>
  </si>
  <si>
    <t>90</t>
  </si>
  <si>
    <t>015670</t>
  </si>
  <si>
    <t>POPLATKY ZA LIKVIDACŮ ODPADŮ NEBEZPEČNÝCH - 17 01 06* KONTAMINOVANÁ STAVEBNÍ SUŤ A BETONY Z DEMOLIC</t>
  </si>
  <si>
    <t>87692710</t>
  </si>
  <si>
    <t>Izolační vrstvy z NK</t>
  </si>
  <si>
    <t>70,40*0,01*1,2</t>
  </si>
  <si>
    <t>Rozdělení dle výsledků zkoušek na kontamonaci dehtem</t>
  </si>
  <si>
    <t>uvažováno 50x50%</t>
  </si>
  <si>
    <t>uložení na příslušnou skládku dle výsledků rozboru</t>
  </si>
  <si>
    <t xml:space="preserve"> čerpání se souhlasem investora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</si>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</sst>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vertical="center"/>
    </xf>
    <xf numFmtId="4" fontId="10" fillId="0" borderId="21" xfId="0" applyNumberFormat="1" applyFont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35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1906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II/392 Jasenice – most ev. č. 392-005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Jasenice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12. 11. 2020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KSÚS Vysočiny p.o.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Ing. Jan Šedivý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Ing Petr Šedivý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'000 - Vedlejší a ostatní 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'000 - Vedlejší a ostatní ...'!P80</f>
        <v>0</v>
      </c>
      <c r="AV55" s="121">
        <f>'000 - Vedlejší a ostatní ...'!J33</f>
        <v>0</v>
      </c>
      <c r="AW55" s="121">
        <f>'000 - Vedlejší a ostatní ...'!J34</f>
        <v>0</v>
      </c>
      <c r="AX55" s="121">
        <f>'000 - Vedlejší a ostatní ...'!J35</f>
        <v>0</v>
      </c>
      <c r="AY55" s="121">
        <f>'000 - Vedlejší a ostatní ...'!J36</f>
        <v>0</v>
      </c>
      <c r="AZ55" s="121">
        <f>'000 - Vedlejší a ostatní ...'!F33</f>
        <v>0</v>
      </c>
      <c r="BA55" s="121">
        <f>'000 - Vedlejší a ostatní ...'!F34</f>
        <v>0</v>
      </c>
      <c r="BB55" s="121">
        <f>'000 - Vedlejší a ostatní ...'!F35</f>
        <v>0</v>
      </c>
      <c r="BC55" s="121">
        <f>'000 - Vedlejší a ostatní ...'!F36</f>
        <v>0</v>
      </c>
      <c r="BD55" s="123">
        <f>'000 - Vedlejší a ostatní ...'!F37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110 - Dopravně-inženýr...'!J30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0">
        <v>0</v>
      </c>
      <c r="AT56" s="121">
        <f>ROUND(SUM(AV56:AW56),2)</f>
        <v>0</v>
      </c>
      <c r="AU56" s="122">
        <f>'SO 110 - Dopravně-inženýr...'!P82</f>
        <v>0</v>
      </c>
      <c r="AV56" s="121">
        <f>'SO 110 - Dopravně-inženýr...'!J33</f>
        <v>0</v>
      </c>
      <c r="AW56" s="121">
        <f>'SO 110 - Dopravně-inženýr...'!J34</f>
        <v>0</v>
      </c>
      <c r="AX56" s="121">
        <f>'SO 110 - Dopravně-inženýr...'!J35</f>
        <v>0</v>
      </c>
      <c r="AY56" s="121">
        <f>'SO 110 - Dopravně-inženýr...'!J36</f>
        <v>0</v>
      </c>
      <c r="AZ56" s="121">
        <f>'SO 110 - Dopravně-inženýr...'!F33</f>
        <v>0</v>
      </c>
      <c r="BA56" s="121">
        <f>'SO 110 - Dopravně-inženýr...'!F34</f>
        <v>0</v>
      </c>
      <c r="BB56" s="121">
        <f>'SO 110 - Dopravně-inženýr...'!F35</f>
        <v>0</v>
      </c>
      <c r="BC56" s="121">
        <f>'SO 110 - Dopravně-inženýr...'!F36</f>
        <v>0</v>
      </c>
      <c r="BD56" s="123">
        <f>'SO 110 - Dopravně-inženýr...'!F37</f>
        <v>0</v>
      </c>
      <c r="BE56" s="7"/>
      <c r="BT56" s="124" t="s">
        <v>81</v>
      </c>
      <c r="BV56" s="124" t="s">
        <v>75</v>
      </c>
      <c r="BW56" s="124" t="s">
        <v>86</v>
      </c>
      <c r="BX56" s="124" t="s">
        <v>5</v>
      </c>
      <c r="CL56" s="124" t="s">
        <v>19</v>
      </c>
      <c r="CM56" s="124" t="s">
        <v>83</v>
      </c>
    </row>
    <row r="57" s="7" customFormat="1" ht="16.5" customHeight="1">
      <c r="A57" s="112" t="s">
        <v>77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201 - Most ev. č. 392-005'!J30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80</v>
      </c>
      <c r="AR57" s="119"/>
      <c r="AS57" s="125">
        <v>0</v>
      </c>
      <c r="AT57" s="126">
        <f>ROUND(SUM(AV57:AW57),2)</f>
        <v>0</v>
      </c>
      <c r="AU57" s="127">
        <f>'SO 201 - Most ev. č. 392-005'!P94</f>
        <v>0</v>
      </c>
      <c r="AV57" s="126">
        <f>'SO 201 - Most ev. č. 392-005'!J33</f>
        <v>0</v>
      </c>
      <c r="AW57" s="126">
        <f>'SO 201 - Most ev. č. 392-005'!J34</f>
        <v>0</v>
      </c>
      <c r="AX57" s="126">
        <f>'SO 201 - Most ev. č. 392-005'!J35</f>
        <v>0</v>
      </c>
      <c r="AY57" s="126">
        <f>'SO 201 - Most ev. č. 392-005'!J36</f>
        <v>0</v>
      </c>
      <c r="AZ57" s="126">
        <f>'SO 201 - Most ev. č. 392-005'!F33</f>
        <v>0</v>
      </c>
      <c r="BA57" s="126">
        <f>'SO 201 - Most ev. č. 392-005'!F34</f>
        <v>0</v>
      </c>
      <c r="BB57" s="126">
        <f>'SO 201 - Most ev. č. 392-005'!F35</f>
        <v>0</v>
      </c>
      <c r="BC57" s="126">
        <f>'SO 201 - Most ev. č. 392-005'!F36</f>
        <v>0</v>
      </c>
      <c r="BD57" s="128">
        <f>'SO 201 - Most ev. č. 392-005'!F37</f>
        <v>0</v>
      </c>
      <c r="BE57" s="7"/>
      <c r="BT57" s="124" t="s">
        <v>81</v>
      </c>
      <c r="BV57" s="124" t="s">
        <v>75</v>
      </c>
      <c r="BW57" s="124" t="s">
        <v>89</v>
      </c>
      <c r="BX57" s="124" t="s">
        <v>5</v>
      </c>
      <c r="CL57" s="124" t="s">
        <v>19</v>
      </c>
      <c r="CM57" s="124" t="s">
        <v>83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ZANU+isqoH52YyEZK/g+P0dFaAbspeN5z7A2UdJQSWrmNebIleqgDYoWQtknGXal/CVm8PjmNHM4qEVShBwvBg==" hashValue="y9lgxMuijXzu1q2YmRsKhFeglV89Ii2lGtq5TedguZRw8Xn35dF4rOcTbADe41Z2w8IgET5WFlW8DVdsP3PrO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00 - Vedlejší a ostatní ...'!C2" display="/"/>
    <hyperlink ref="A56" location="'SO 110 - Dopravně-inženýr...'!C2" display="/"/>
    <hyperlink ref="A57" location="'SO 201 - Most ev. č. 392-005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II/392 Jasenice – most ev. č. 392-005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12. 11. 2020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93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35.25" customHeight="1">
      <c r="A27" s="139"/>
      <c r="B27" s="140"/>
      <c r="C27" s="139"/>
      <c r="D27" s="139"/>
      <c r="E27" s="141" t="s">
        <v>38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ROUND((SUM(BE80:BE160)),  2)</f>
        <v>0</v>
      </c>
      <c r="G33" s="39"/>
      <c r="H33" s="39"/>
      <c r="I33" s="149">
        <v>0.20999999999999999</v>
      </c>
      <c r="J33" s="148">
        <f>ROUND(((SUM(BE80:BE160))*I33),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ROUND((SUM(BF80:BF160)),  2)</f>
        <v>0</v>
      </c>
      <c r="G34" s="39"/>
      <c r="H34" s="39"/>
      <c r="I34" s="149">
        <v>0.14999999999999999</v>
      </c>
      <c r="J34" s="148">
        <f>ROUND(((SUM(BF80:BF160))*I34),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ROUND((SUM(BG80:BG160)),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ROUND((SUM(BH80:BH160)),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ROUND((SUM(BI80:BI160)),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II/392 Jasenice – most ev. č. 392-005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000 -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Jasenice</v>
      </c>
      <c r="G52" s="41"/>
      <c r="H52" s="41"/>
      <c r="I52" s="33" t="s">
        <v>23</v>
      </c>
      <c r="J52" s="73" t="str">
        <f>IF(J12="","",J12)</f>
        <v>12. 11. 2020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KSÚS Vysočiny p.o.</v>
      </c>
      <c r="G54" s="41"/>
      <c r="H54" s="41"/>
      <c r="I54" s="33" t="s">
        <v>32</v>
      </c>
      <c r="J54" s="37" t="str">
        <f>E21</f>
        <v>Ing. Petr Šedivý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 Petr Šedivý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99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61" t="str">
        <f>E7</f>
        <v>II/392 Jasenice – most ev. č. 392-005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91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000 - Vedlejší a ostatní náklady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>Jasenice</v>
      </c>
      <c r="G74" s="41"/>
      <c r="H74" s="41"/>
      <c r="I74" s="33" t="s">
        <v>23</v>
      </c>
      <c r="J74" s="73" t="str">
        <f>IF(J12="","",J12)</f>
        <v>12. 11. 2020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>KSÚS Vysočiny p.o.</v>
      </c>
      <c r="G76" s="41"/>
      <c r="H76" s="41"/>
      <c r="I76" s="33" t="s">
        <v>32</v>
      </c>
      <c r="J76" s="37" t="str">
        <f>E21</f>
        <v>Ing. Petr Šedivý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30</v>
      </c>
      <c r="D77" s="41"/>
      <c r="E77" s="41"/>
      <c r="F77" s="28" t="str">
        <f>IF(E18="","",E18)</f>
        <v>Vyplň údaj</v>
      </c>
      <c r="G77" s="41"/>
      <c r="H77" s="41"/>
      <c r="I77" s="33" t="s">
        <v>35</v>
      </c>
      <c r="J77" s="37" t="str">
        <f>E24</f>
        <v>Ing Petr Šedivý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72"/>
      <c r="B79" s="173"/>
      <c r="C79" s="174" t="s">
        <v>100</v>
      </c>
      <c r="D79" s="175" t="s">
        <v>58</v>
      </c>
      <c r="E79" s="175" t="s">
        <v>54</v>
      </c>
      <c r="F79" s="175" t="s">
        <v>55</v>
      </c>
      <c r="G79" s="175" t="s">
        <v>101</v>
      </c>
      <c r="H79" s="175" t="s">
        <v>102</v>
      </c>
      <c r="I79" s="175" t="s">
        <v>103</v>
      </c>
      <c r="J79" s="175" t="s">
        <v>96</v>
      </c>
      <c r="K79" s="176" t="s">
        <v>104</v>
      </c>
      <c r="L79" s="177"/>
      <c r="M79" s="93" t="s">
        <v>19</v>
      </c>
      <c r="N79" s="94" t="s">
        <v>43</v>
      </c>
      <c r="O79" s="94" t="s">
        <v>105</v>
      </c>
      <c r="P79" s="94" t="s">
        <v>106</v>
      </c>
      <c r="Q79" s="94" t="s">
        <v>107</v>
      </c>
      <c r="R79" s="94" t="s">
        <v>108</v>
      </c>
      <c r="S79" s="94" t="s">
        <v>109</v>
      </c>
      <c r="T79" s="95" t="s">
        <v>110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39"/>
      <c r="B80" s="40"/>
      <c r="C80" s="100" t="s">
        <v>111</v>
      </c>
      <c r="D80" s="41"/>
      <c r="E80" s="41"/>
      <c r="F80" s="41"/>
      <c r="G80" s="41"/>
      <c r="H80" s="41"/>
      <c r="I80" s="41"/>
      <c r="J80" s="178">
        <f>BK80</f>
        <v>0</v>
      </c>
      <c r="K80" s="41"/>
      <c r="L80" s="45"/>
      <c r="M80" s="96"/>
      <c r="N80" s="179"/>
      <c r="O80" s="97"/>
      <c r="P80" s="180">
        <f>P81</f>
        <v>0</v>
      </c>
      <c r="Q80" s="97"/>
      <c r="R80" s="180">
        <f>R81</f>
        <v>0</v>
      </c>
      <c r="S80" s="97"/>
      <c r="T80" s="181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72</v>
      </c>
      <c r="AU80" s="18" t="s">
        <v>97</v>
      </c>
      <c r="BK80" s="182">
        <f>BK81</f>
        <v>0</v>
      </c>
    </row>
    <row r="81" s="11" customFormat="1" ht="25.92" customHeight="1">
      <c r="A81" s="11"/>
      <c r="B81" s="183"/>
      <c r="C81" s="184"/>
      <c r="D81" s="185" t="s">
        <v>72</v>
      </c>
      <c r="E81" s="186" t="s">
        <v>112</v>
      </c>
      <c r="F81" s="186" t="s">
        <v>113</v>
      </c>
      <c r="G81" s="184"/>
      <c r="H81" s="184"/>
      <c r="I81" s="187"/>
      <c r="J81" s="188">
        <f>BK81</f>
        <v>0</v>
      </c>
      <c r="K81" s="184"/>
      <c r="L81" s="189"/>
      <c r="M81" s="190"/>
      <c r="N81" s="191"/>
      <c r="O81" s="191"/>
      <c r="P81" s="192">
        <f>SUM(P82:P160)</f>
        <v>0</v>
      </c>
      <c r="Q81" s="191"/>
      <c r="R81" s="192">
        <f>SUM(R82:R160)</f>
        <v>0</v>
      </c>
      <c r="S81" s="191"/>
      <c r="T81" s="193">
        <f>SUM(T82:T160)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4" t="s">
        <v>114</v>
      </c>
      <c r="AT81" s="195" t="s">
        <v>72</v>
      </c>
      <c r="AU81" s="195" t="s">
        <v>73</v>
      </c>
      <c r="AY81" s="194" t="s">
        <v>115</v>
      </c>
      <c r="BK81" s="196">
        <f>SUM(BK82:BK160)</f>
        <v>0</v>
      </c>
    </row>
    <row r="82" s="2" customFormat="1" ht="16.5" customHeight="1">
      <c r="A82" s="39"/>
      <c r="B82" s="40"/>
      <c r="C82" s="197" t="s">
        <v>81</v>
      </c>
      <c r="D82" s="197" t="s">
        <v>116</v>
      </c>
      <c r="E82" s="198" t="s">
        <v>117</v>
      </c>
      <c r="F82" s="199" t="s">
        <v>118</v>
      </c>
      <c r="G82" s="200" t="s">
        <v>119</v>
      </c>
      <c r="H82" s="201">
        <v>4</v>
      </c>
      <c r="I82" s="202"/>
      <c r="J82" s="203">
        <f>ROUND(I82*H82,2)</f>
        <v>0</v>
      </c>
      <c r="K82" s="199" t="s">
        <v>120</v>
      </c>
      <c r="L82" s="45"/>
      <c r="M82" s="204" t="s">
        <v>19</v>
      </c>
      <c r="N82" s="205" t="s">
        <v>44</v>
      </c>
      <c r="O82" s="85"/>
      <c r="P82" s="206">
        <f>O82*H82</f>
        <v>0</v>
      </c>
      <c r="Q82" s="206">
        <v>0</v>
      </c>
      <c r="R82" s="206">
        <f>Q82*H82</f>
        <v>0</v>
      </c>
      <c r="S82" s="206">
        <v>0</v>
      </c>
      <c r="T82" s="207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8" t="s">
        <v>121</v>
      </c>
      <c r="AT82" s="208" t="s">
        <v>116</v>
      </c>
      <c r="AU82" s="208" t="s">
        <v>81</v>
      </c>
      <c r="AY82" s="18" t="s">
        <v>115</v>
      </c>
      <c r="BE82" s="209">
        <f>IF(N82="základní",J82,0)</f>
        <v>0</v>
      </c>
      <c r="BF82" s="209">
        <f>IF(N82="snížená",J82,0)</f>
        <v>0</v>
      </c>
      <c r="BG82" s="209">
        <f>IF(N82="zákl. přenesená",J82,0)</f>
        <v>0</v>
      </c>
      <c r="BH82" s="209">
        <f>IF(N82="sníž. přenesená",J82,0)</f>
        <v>0</v>
      </c>
      <c r="BI82" s="209">
        <f>IF(N82="nulová",J82,0)</f>
        <v>0</v>
      </c>
      <c r="BJ82" s="18" t="s">
        <v>81</v>
      </c>
      <c r="BK82" s="209">
        <f>ROUND(I82*H82,2)</f>
        <v>0</v>
      </c>
      <c r="BL82" s="18" t="s">
        <v>121</v>
      </c>
      <c r="BM82" s="208" t="s">
        <v>122</v>
      </c>
    </row>
    <row r="83" s="2" customFormat="1">
      <c r="A83" s="39"/>
      <c r="B83" s="40"/>
      <c r="C83" s="41"/>
      <c r="D83" s="210" t="s">
        <v>123</v>
      </c>
      <c r="E83" s="41"/>
      <c r="F83" s="211" t="s">
        <v>124</v>
      </c>
      <c r="G83" s="41"/>
      <c r="H83" s="41"/>
      <c r="I83" s="212"/>
      <c r="J83" s="41"/>
      <c r="K83" s="41"/>
      <c r="L83" s="45"/>
      <c r="M83" s="213"/>
      <c r="N83" s="214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123</v>
      </c>
      <c r="AU83" s="18" t="s">
        <v>81</v>
      </c>
    </row>
    <row r="84" s="12" customFormat="1">
      <c r="A84" s="12"/>
      <c r="B84" s="215"/>
      <c r="C84" s="216"/>
      <c r="D84" s="210" t="s">
        <v>125</v>
      </c>
      <c r="E84" s="217" t="s">
        <v>19</v>
      </c>
      <c r="F84" s="218" t="s">
        <v>126</v>
      </c>
      <c r="G84" s="216"/>
      <c r="H84" s="217" t="s">
        <v>19</v>
      </c>
      <c r="I84" s="219"/>
      <c r="J84" s="216"/>
      <c r="K84" s="216"/>
      <c r="L84" s="220"/>
      <c r="M84" s="221"/>
      <c r="N84" s="222"/>
      <c r="O84" s="222"/>
      <c r="P84" s="222"/>
      <c r="Q84" s="222"/>
      <c r="R84" s="222"/>
      <c r="S84" s="222"/>
      <c r="T84" s="223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T84" s="224" t="s">
        <v>125</v>
      </c>
      <c r="AU84" s="224" t="s">
        <v>81</v>
      </c>
      <c r="AV84" s="12" t="s">
        <v>81</v>
      </c>
      <c r="AW84" s="12" t="s">
        <v>127</v>
      </c>
      <c r="AX84" s="12" t="s">
        <v>73</v>
      </c>
      <c r="AY84" s="224" t="s">
        <v>115</v>
      </c>
    </row>
    <row r="85" s="12" customFormat="1">
      <c r="A85" s="12"/>
      <c r="B85" s="215"/>
      <c r="C85" s="216"/>
      <c r="D85" s="210" t="s">
        <v>125</v>
      </c>
      <c r="E85" s="217" t="s">
        <v>19</v>
      </c>
      <c r="F85" s="218" t="s">
        <v>128</v>
      </c>
      <c r="G85" s="216"/>
      <c r="H85" s="217" t="s">
        <v>19</v>
      </c>
      <c r="I85" s="219"/>
      <c r="J85" s="216"/>
      <c r="K85" s="216"/>
      <c r="L85" s="220"/>
      <c r="M85" s="221"/>
      <c r="N85" s="222"/>
      <c r="O85" s="222"/>
      <c r="P85" s="222"/>
      <c r="Q85" s="222"/>
      <c r="R85" s="222"/>
      <c r="S85" s="222"/>
      <c r="T85" s="223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T85" s="224" t="s">
        <v>125</v>
      </c>
      <c r="AU85" s="224" t="s">
        <v>81</v>
      </c>
      <c r="AV85" s="12" t="s">
        <v>81</v>
      </c>
      <c r="AW85" s="12" t="s">
        <v>127</v>
      </c>
      <c r="AX85" s="12" t="s">
        <v>73</v>
      </c>
      <c r="AY85" s="224" t="s">
        <v>115</v>
      </c>
    </row>
    <row r="86" s="12" customFormat="1">
      <c r="A86" s="12"/>
      <c r="B86" s="215"/>
      <c r="C86" s="216"/>
      <c r="D86" s="210" t="s">
        <v>125</v>
      </c>
      <c r="E86" s="217" t="s">
        <v>19</v>
      </c>
      <c r="F86" s="218" t="s">
        <v>129</v>
      </c>
      <c r="G86" s="216"/>
      <c r="H86" s="217" t="s">
        <v>19</v>
      </c>
      <c r="I86" s="219"/>
      <c r="J86" s="216"/>
      <c r="K86" s="216"/>
      <c r="L86" s="220"/>
      <c r="M86" s="221"/>
      <c r="N86" s="222"/>
      <c r="O86" s="222"/>
      <c r="P86" s="222"/>
      <c r="Q86" s="222"/>
      <c r="R86" s="222"/>
      <c r="S86" s="222"/>
      <c r="T86" s="223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24" t="s">
        <v>125</v>
      </c>
      <c r="AU86" s="224" t="s">
        <v>81</v>
      </c>
      <c r="AV86" s="12" t="s">
        <v>81</v>
      </c>
      <c r="AW86" s="12" t="s">
        <v>127</v>
      </c>
      <c r="AX86" s="12" t="s">
        <v>73</v>
      </c>
      <c r="AY86" s="224" t="s">
        <v>115</v>
      </c>
    </row>
    <row r="87" s="12" customFormat="1">
      <c r="A87" s="12"/>
      <c r="B87" s="215"/>
      <c r="C87" s="216"/>
      <c r="D87" s="210" t="s">
        <v>125</v>
      </c>
      <c r="E87" s="217" t="s">
        <v>19</v>
      </c>
      <c r="F87" s="218" t="s">
        <v>130</v>
      </c>
      <c r="G87" s="216"/>
      <c r="H87" s="217" t="s">
        <v>19</v>
      </c>
      <c r="I87" s="219"/>
      <c r="J87" s="216"/>
      <c r="K87" s="216"/>
      <c r="L87" s="220"/>
      <c r="M87" s="221"/>
      <c r="N87" s="222"/>
      <c r="O87" s="222"/>
      <c r="P87" s="222"/>
      <c r="Q87" s="222"/>
      <c r="R87" s="222"/>
      <c r="S87" s="222"/>
      <c r="T87" s="223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24" t="s">
        <v>125</v>
      </c>
      <c r="AU87" s="224" t="s">
        <v>81</v>
      </c>
      <c r="AV87" s="12" t="s">
        <v>81</v>
      </c>
      <c r="AW87" s="12" t="s">
        <v>127</v>
      </c>
      <c r="AX87" s="12" t="s">
        <v>73</v>
      </c>
      <c r="AY87" s="224" t="s">
        <v>115</v>
      </c>
    </row>
    <row r="88" s="12" customFormat="1">
      <c r="A88" s="12"/>
      <c r="B88" s="215"/>
      <c r="C88" s="216"/>
      <c r="D88" s="210" t="s">
        <v>125</v>
      </c>
      <c r="E88" s="217" t="s">
        <v>19</v>
      </c>
      <c r="F88" s="218" t="s">
        <v>131</v>
      </c>
      <c r="G88" s="216"/>
      <c r="H88" s="217" t="s">
        <v>19</v>
      </c>
      <c r="I88" s="219"/>
      <c r="J88" s="216"/>
      <c r="K88" s="216"/>
      <c r="L88" s="220"/>
      <c r="M88" s="221"/>
      <c r="N88" s="222"/>
      <c r="O88" s="222"/>
      <c r="P88" s="222"/>
      <c r="Q88" s="222"/>
      <c r="R88" s="222"/>
      <c r="S88" s="222"/>
      <c r="T88" s="223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24" t="s">
        <v>125</v>
      </c>
      <c r="AU88" s="224" t="s">
        <v>81</v>
      </c>
      <c r="AV88" s="12" t="s">
        <v>81</v>
      </c>
      <c r="AW88" s="12" t="s">
        <v>127</v>
      </c>
      <c r="AX88" s="12" t="s">
        <v>73</v>
      </c>
      <c r="AY88" s="224" t="s">
        <v>115</v>
      </c>
    </row>
    <row r="89" s="12" customFormat="1">
      <c r="A89" s="12"/>
      <c r="B89" s="215"/>
      <c r="C89" s="216"/>
      <c r="D89" s="210" t="s">
        <v>125</v>
      </c>
      <c r="E89" s="217" t="s">
        <v>19</v>
      </c>
      <c r="F89" s="218" t="s">
        <v>132</v>
      </c>
      <c r="G89" s="216"/>
      <c r="H89" s="217" t="s">
        <v>19</v>
      </c>
      <c r="I89" s="219"/>
      <c r="J89" s="216"/>
      <c r="K89" s="216"/>
      <c r="L89" s="220"/>
      <c r="M89" s="221"/>
      <c r="N89" s="222"/>
      <c r="O89" s="222"/>
      <c r="P89" s="222"/>
      <c r="Q89" s="222"/>
      <c r="R89" s="222"/>
      <c r="S89" s="222"/>
      <c r="T89" s="223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24" t="s">
        <v>125</v>
      </c>
      <c r="AU89" s="224" t="s">
        <v>81</v>
      </c>
      <c r="AV89" s="12" t="s">
        <v>81</v>
      </c>
      <c r="AW89" s="12" t="s">
        <v>127</v>
      </c>
      <c r="AX89" s="12" t="s">
        <v>73</v>
      </c>
      <c r="AY89" s="224" t="s">
        <v>115</v>
      </c>
    </row>
    <row r="90" s="12" customFormat="1">
      <c r="A90" s="12"/>
      <c r="B90" s="215"/>
      <c r="C90" s="216"/>
      <c r="D90" s="210" t="s">
        <v>125</v>
      </c>
      <c r="E90" s="217" t="s">
        <v>19</v>
      </c>
      <c r="F90" s="218" t="s">
        <v>133</v>
      </c>
      <c r="G90" s="216"/>
      <c r="H90" s="217" t="s">
        <v>19</v>
      </c>
      <c r="I90" s="219"/>
      <c r="J90" s="216"/>
      <c r="K90" s="216"/>
      <c r="L90" s="220"/>
      <c r="M90" s="221"/>
      <c r="N90" s="222"/>
      <c r="O90" s="222"/>
      <c r="P90" s="222"/>
      <c r="Q90" s="222"/>
      <c r="R90" s="222"/>
      <c r="S90" s="222"/>
      <c r="T90" s="223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24" t="s">
        <v>125</v>
      </c>
      <c r="AU90" s="224" t="s">
        <v>81</v>
      </c>
      <c r="AV90" s="12" t="s">
        <v>81</v>
      </c>
      <c r="AW90" s="12" t="s">
        <v>127</v>
      </c>
      <c r="AX90" s="12" t="s">
        <v>73</v>
      </c>
      <c r="AY90" s="224" t="s">
        <v>115</v>
      </c>
    </row>
    <row r="91" s="13" customFormat="1">
      <c r="A91" s="13"/>
      <c r="B91" s="225"/>
      <c r="C91" s="226"/>
      <c r="D91" s="210" t="s">
        <v>125</v>
      </c>
      <c r="E91" s="227" t="s">
        <v>19</v>
      </c>
      <c r="F91" s="228" t="s">
        <v>114</v>
      </c>
      <c r="G91" s="226"/>
      <c r="H91" s="229">
        <v>4</v>
      </c>
      <c r="I91" s="230"/>
      <c r="J91" s="226"/>
      <c r="K91" s="226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125</v>
      </c>
      <c r="AU91" s="235" t="s">
        <v>81</v>
      </c>
      <c r="AV91" s="13" t="s">
        <v>83</v>
      </c>
      <c r="AW91" s="13" t="s">
        <v>127</v>
      </c>
      <c r="AX91" s="13" t="s">
        <v>81</v>
      </c>
      <c r="AY91" s="235" t="s">
        <v>115</v>
      </c>
    </row>
    <row r="92" s="2" customFormat="1" ht="16.5" customHeight="1">
      <c r="A92" s="39"/>
      <c r="B92" s="40"/>
      <c r="C92" s="197" t="s">
        <v>83</v>
      </c>
      <c r="D92" s="197" t="s">
        <v>116</v>
      </c>
      <c r="E92" s="198" t="s">
        <v>134</v>
      </c>
      <c r="F92" s="199" t="s">
        <v>135</v>
      </c>
      <c r="G92" s="200" t="s">
        <v>119</v>
      </c>
      <c r="H92" s="201">
        <v>1</v>
      </c>
      <c r="I92" s="202"/>
      <c r="J92" s="203">
        <f>ROUND(I92*H92,2)</f>
        <v>0</v>
      </c>
      <c r="K92" s="199" t="s">
        <v>120</v>
      </c>
      <c r="L92" s="45"/>
      <c r="M92" s="204" t="s">
        <v>19</v>
      </c>
      <c r="N92" s="205" t="s">
        <v>44</v>
      </c>
      <c r="O92" s="85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8" t="s">
        <v>121</v>
      </c>
      <c r="AT92" s="208" t="s">
        <v>116</v>
      </c>
      <c r="AU92" s="208" t="s">
        <v>81</v>
      </c>
      <c r="AY92" s="18" t="s">
        <v>115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81</v>
      </c>
      <c r="BK92" s="209">
        <f>ROUND(I92*H92,2)</f>
        <v>0</v>
      </c>
      <c r="BL92" s="18" t="s">
        <v>121</v>
      </c>
      <c r="BM92" s="208" t="s">
        <v>136</v>
      </c>
    </row>
    <row r="93" s="2" customFormat="1">
      <c r="A93" s="39"/>
      <c r="B93" s="40"/>
      <c r="C93" s="41"/>
      <c r="D93" s="210" t="s">
        <v>123</v>
      </c>
      <c r="E93" s="41"/>
      <c r="F93" s="211" t="s">
        <v>137</v>
      </c>
      <c r="G93" s="41"/>
      <c r="H93" s="41"/>
      <c r="I93" s="212"/>
      <c r="J93" s="41"/>
      <c r="K93" s="41"/>
      <c r="L93" s="45"/>
      <c r="M93" s="213"/>
      <c r="N93" s="214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123</v>
      </c>
      <c r="AU93" s="18" t="s">
        <v>81</v>
      </c>
    </row>
    <row r="94" s="12" customFormat="1">
      <c r="A94" s="12"/>
      <c r="B94" s="215"/>
      <c r="C94" s="216"/>
      <c r="D94" s="210" t="s">
        <v>125</v>
      </c>
      <c r="E94" s="217" t="s">
        <v>19</v>
      </c>
      <c r="F94" s="218" t="s">
        <v>138</v>
      </c>
      <c r="G94" s="216"/>
      <c r="H94" s="217" t="s">
        <v>19</v>
      </c>
      <c r="I94" s="219"/>
      <c r="J94" s="216"/>
      <c r="K94" s="216"/>
      <c r="L94" s="220"/>
      <c r="M94" s="221"/>
      <c r="N94" s="222"/>
      <c r="O94" s="222"/>
      <c r="P94" s="222"/>
      <c r="Q94" s="222"/>
      <c r="R94" s="222"/>
      <c r="S94" s="222"/>
      <c r="T94" s="223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24" t="s">
        <v>125</v>
      </c>
      <c r="AU94" s="224" t="s">
        <v>81</v>
      </c>
      <c r="AV94" s="12" t="s">
        <v>81</v>
      </c>
      <c r="AW94" s="12" t="s">
        <v>127</v>
      </c>
      <c r="AX94" s="12" t="s">
        <v>73</v>
      </c>
      <c r="AY94" s="224" t="s">
        <v>115</v>
      </c>
    </row>
    <row r="95" s="12" customFormat="1">
      <c r="A95" s="12"/>
      <c r="B95" s="215"/>
      <c r="C95" s="216"/>
      <c r="D95" s="210" t="s">
        <v>125</v>
      </c>
      <c r="E95" s="217" t="s">
        <v>19</v>
      </c>
      <c r="F95" s="218" t="s">
        <v>139</v>
      </c>
      <c r="G95" s="216"/>
      <c r="H95" s="217" t="s">
        <v>19</v>
      </c>
      <c r="I95" s="219"/>
      <c r="J95" s="216"/>
      <c r="K95" s="216"/>
      <c r="L95" s="220"/>
      <c r="M95" s="221"/>
      <c r="N95" s="222"/>
      <c r="O95" s="222"/>
      <c r="P95" s="222"/>
      <c r="Q95" s="222"/>
      <c r="R95" s="222"/>
      <c r="S95" s="222"/>
      <c r="T95" s="223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24" t="s">
        <v>125</v>
      </c>
      <c r="AU95" s="224" t="s">
        <v>81</v>
      </c>
      <c r="AV95" s="12" t="s">
        <v>81</v>
      </c>
      <c r="AW95" s="12" t="s">
        <v>127</v>
      </c>
      <c r="AX95" s="12" t="s">
        <v>73</v>
      </c>
      <c r="AY95" s="224" t="s">
        <v>115</v>
      </c>
    </row>
    <row r="96" s="13" customFormat="1">
      <c r="A96" s="13"/>
      <c r="B96" s="225"/>
      <c r="C96" s="226"/>
      <c r="D96" s="210" t="s">
        <v>125</v>
      </c>
      <c r="E96" s="227" t="s">
        <v>19</v>
      </c>
      <c r="F96" s="228" t="s">
        <v>81</v>
      </c>
      <c r="G96" s="226"/>
      <c r="H96" s="229">
        <v>1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125</v>
      </c>
      <c r="AU96" s="235" t="s">
        <v>81</v>
      </c>
      <c r="AV96" s="13" t="s">
        <v>83</v>
      </c>
      <c r="AW96" s="13" t="s">
        <v>127</v>
      </c>
      <c r="AX96" s="13" t="s">
        <v>81</v>
      </c>
      <c r="AY96" s="235" t="s">
        <v>115</v>
      </c>
    </row>
    <row r="97" s="2" customFormat="1" ht="16.5" customHeight="1">
      <c r="A97" s="39"/>
      <c r="B97" s="40"/>
      <c r="C97" s="197" t="s">
        <v>140</v>
      </c>
      <c r="D97" s="197" t="s">
        <v>116</v>
      </c>
      <c r="E97" s="198" t="s">
        <v>141</v>
      </c>
      <c r="F97" s="199" t="s">
        <v>142</v>
      </c>
      <c r="G97" s="200" t="s">
        <v>119</v>
      </c>
      <c r="H97" s="201">
        <v>1</v>
      </c>
      <c r="I97" s="202"/>
      <c r="J97" s="203">
        <f>ROUND(I97*H97,2)</f>
        <v>0</v>
      </c>
      <c r="K97" s="199" t="s">
        <v>19</v>
      </c>
      <c r="L97" s="45"/>
      <c r="M97" s="204" t="s">
        <v>19</v>
      </c>
      <c r="N97" s="205" t="s">
        <v>44</v>
      </c>
      <c r="O97" s="85"/>
      <c r="P97" s="206">
        <f>O97*H97</f>
        <v>0</v>
      </c>
      <c r="Q97" s="206">
        <v>0</v>
      </c>
      <c r="R97" s="206">
        <f>Q97*H97</f>
        <v>0</v>
      </c>
      <c r="S97" s="206">
        <v>0</v>
      </c>
      <c r="T97" s="207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8" t="s">
        <v>121</v>
      </c>
      <c r="AT97" s="208" t="s">
        <v>116</v>
      </c>
      <c r="AU97" s="208" t="s">
        <v>81</v>
      </c>
      <c r="AY97" s="18" t="s">
        <v>115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8" t="s">
        <v>81</v>
      </c>
      <c r="BK97" s="209">
        <f>ROUND(I97*H97,2)</f>
        <v>0</v>
      </c>
      <c r="BL97" s="18" t="s">
        <v>121</v>
      </c>
      <c r="BM97" s="208" t="s">
        <v>143</v>
      </c>
    </row>
    <row r="98" s="2" customFormat="1">
      <c r="A98" s="39"/>
      <c r="B98" s="40"/>
      <c r="C98" s="41"/>
      <c r="D98" s="210" t="s">
        <v>123</v>
      </c>
      <c r="E98" s="41"/>
      <c r="F98" s="211" t="s">
        <v>137</v>
      </c>
      <c r="G98" s="41"/>
      <c r="H98" s="41"/>
      <c r="I98" s="212"/>
      <c r="J98" s="41"/>
      <c r="K98" s="41"/>
      <c r="L98" s="45"/>
      <c r="M98" s="213"/>
      <c r="N98" s="214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123</v>
      </c>
      <c r="AU98" s="18" t="s">
        <v>81</v>
      </c>
    </row>
    <row r="99" s="12" customFormat="1">
      <c r="A99" s="12"/>
      <c r="B99" s="215"/>
      <c r="C99" s="216"/>
      <c r="D99" s="210" t="s">
        <v>125</v>
      </c>
      <c r="E99" s="217" t="s">
        <v>19</v>
      </c>
      <c r="F99" s="218" t="s">
        <v>144</v>
      </c>
      <c r="G99" s="216"/>
      <c r="H99" s="217" t="s">
        <v>19</v>
      </c>
      <c r="I99" s="219"/>
      <c r="J99" s="216"/>
      <c r="K99" s="216"/>
      <c r="L99" s="220"/>
      <c r="M99" s="221"/>
      <c r="N99" s="222"/>
      <c r="O99" s="222"/>
      <c r="P99" s="222"/>
      <c r="Q99" s="222"/>
      <c r="R99" s="222"/>
      <c r="S99" s="222"/>
      <c r="T99" s="223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4" t="s">
        <v>125</v>
      </c>
      <c r="AU99" s="224" t="s">
        <v>81</v>
      </c>
      <c r="AV99" s="12" t="s">
        <v>81</v>
      </c>
      <c r="AW99" s="12" t="s">
        <v>127</v>
      </c>
      <c r="AX99" s="12" t="s">
        <v>73</v>
      </c>
      <c r="AY99" s="224" t="s">
        <v>115</v>
      </c>
    </row>
    <row r="100" s="13" customFormat="1">
      <c r="A100" s="13"/>
      <c r="B100" s="225"/>
      <c r="C100" s="226"/>
      <c r="D100" s="210" t="s">
        <v>125</v>
      </c>
      <c r="E100" s="227" t="s">
        <v>19</v>
      </c>
      <c r="F100" s="228" t="s">
        <v>81</v>
      </c>
      <c r="G100" s="226"/>
      <c r="H100" s="229">
        <v>1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125</v>
      </c>
      <c r="AU100" s="235" t="s">
        <v>81</v>
      </c>
      <c r="AV100" s="13" t="s">
        <v>83</v>
      </c>
      <c r="AW100" s="13" t="s">
        <v>127</v>
      </c>
      <c r="AX100" s="13" t="s">
        <v>81</v>
      </c>
      <c r="AY100" s="235" t="s">
        <v>115</v>
      </c>
    </row>
    <row r="101" s="2" customFormat="1" ht="16.5" customHeight="1">
      <c r="A101" s="39"/>
      <c r="B101" s="40"/>
      <c r="C101" s="197" t="s">
        <v>114</v>
      </c>
      <c r="D101" s="197" t="s">
        <v>116</v>
      </c>
      <c r="E101" s="198" t="s">
        <v>145</v>
      </c>
      <c r="F101" s="199" t="s">
        <v>146</v>
      </c>
      <c r="G101" s="200" t="s">
        <v>119</v>
      </c>
      <c r="H101" s="201">
        <v>1</v>
      </c>
      <c r="I101" s="202"/>
      <c r="J101" s="203">
        <f>ROUND(I101*H101,2)</f>
        <v>0</v>
      </c>
      <c r="K101" s="199" t="s">
        <v>19</v>
      </c>
      <c r="L101" s="45"/>
      <c r="M101" s="204" t="s">
        <v>19</v>
      </c>
      <c r="N101" s="205" t="s">
        <v>44</v>
      </c>
      <c r="O101" s="85"/>
      <c r="P101" s="206">
        <f>O101*H101</f>
        <v>0</v>
      </c>
      <c r="Q101" s="206">
        <v>0</v>
      </c>
      <c r="R101" s="206">
        <f>Q101*H101</f>
        <v>0</v>
      </c>
      <c r="S101" s="206">
        <v>0</v>
      </c>
      <c r="T101" s="20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8" t="s">
        <v>121</v>
      </c>
      <c r="AT101" s="208" t="s">
        <v>116</v>
      </c>
      <c r="AU101" s="208" t="s">
        <v>81</v>
      </c>
      <c r="AY101" s="18" t="s">
        <v>115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8" t="s">
        <v>81</v>
      </c>
      <c r="BK101" s="209">
        <f>ROUND(I101*H101,2)</f>
        <v>0</v>
      </c>
      <c r="BL101" s="18" t="s">
        <v>121</v>
      </c>
      <c r="BM101" s="208" t="s">
        <v>147</v>
      </c>
    </row>
    <row r="102" s="2" customFormat="1">
      <c r="A102" s="39"/>
      <c r="B102" s="40"/>
      <c r="C102" s="41"/>
      <c r="D102" s="210" t="s">
        <v>123</v>
      </c>
      <c r="E102" s="41"/>
      <c r="F102" s="211" t="s">
        <v>137</v>
      </c>
      <c r="G102" s="41"/>
      <c r="H102" s="41"/>
      <c r="I102" s="212"/>
      <c r="J102" s="41"/>
      <c r="K102" s="41"/>
      <c r="L102" s="45"/>
      <c r="M102" s="213"/>
      <c r="N102" s="214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123</v>
      </c>
      <c r="AU102" s="18" t="s">
        <v>81</v>
      </c>
    </row>
    <row r="103" s="2" customFormat="1" ht="16.5" customHeight="1">
      <c r="A103" s="39"/>
      <c r="B103" s="40"/>
      <c r="C103" s="197" t="s">
        <v>148</v>
      </c>
      <c r="D103" s="197" t="s">
        <v>116</v>
      </c>
      <c r="E103" s="198" t="s">
        <v>149</v>
      </c>
      <c r="F103" s="199" t="s">
        <v>150</v>
      </c>
      <c r="G103" s="200" t="s">
        <v>119</v>
      </c>
      <c r="H103" s="201">
        <v>1</v>
      </c>
      <c r="I103" s="202"/>
      <c r="J103" s="203">
        <f>ROUND(I103*H103,2)</f>
        <v>0</v>
      </c>
      <c r="K103" s="199" t="s">
        <v>19</v>
      </c>
      <c r="L103" s="45"/>
      <c r="M103" s="204" t="s">
        <v>19</v>
      </c>
      <c r="N103" s="205" t="s">
        <v>44</v>
      </c>
      <c r="O103" s="85"/>
      <c r="P103" s="206">
        <f>O103*H103</f>
        <v>0</v>
      </c>
      <c r="Q103" s="206">
        <v>0</v>
      </c>
      <c r="R103" s="206">
        <f>Q103*H103</f>
        <v>0</v>
      </c>
      <c r="S103" s="206">
        <v>0</v>
      </c>
      <c r="T103" s="20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8" t="s">
        <v>121</v>
      </c>
      <c r="AT103" s="208" t="s">
        <v>116</v>
      </c>
      <c r="AU103" s="208" t="s">
        <v>81</v>
      </c>
      <c r="AY103" s="18" t="s">
        <v>115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8" t="s">
        <v>81</v>
      </c>
      <c r="BK103" s="209">
        <f>ROUND(I103*H103,2)</f>
        <v>0</v>
      </c>
      <c r="BL103" s="18" t="s">
        <v>121</v>
      </c>
      <c r="BM103" s="208" t="s">
        <v>151</v>
      </c>
    </row>
    <row r="104" s="2" customFormat="1">
      <c r="A104" s="39"/>
      <c r="B104" s="40"/>
      <c r="C104" s="41"/>
      <c r="D104" s="210" t="s">
        <v>123</v>
      </c>
      <c r="E104" s="41"/>
      <c r="F104" s="211" t="s">
        <v>137</v>
      </c>
      <c r="G104" s="41"/>
      <c r="H104" s="41"/>
      <c r="I104" s="212"/>
      <c r="J104" s="41"/>
      <c r="K104" s="41"/>
      <c r="L104" s="45"/>
      <c r="M104" s="213"/>
      <c r="N104" s="214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123</v>
      </c>
      <c r="AU104" s="18" t="s">
        <v>81</v>
      </c>
    </row>
    <row r="105" s="12" customFormat="1">
      <c r="A105" s="12"/>
      <c r="B105" s="215"/>
      <c r="C105" s="216"/>
      <c r="D105" s="210" t="s">
        <v>125</v>
      </c>
      <c r="E105" s="217" t="s">
        <v>19</v>
      </c>
      <c r="F105" s="218" t="s">
        <v>152</v>
      </c>
      <c r="G105" s="216"/>
      <c r="H105" s="217" t="s">
        <v>19</v>
      </c>
      <c r="I105" s="219"/>
      <c r="J105" s="216"/>
      <c r="K105" s="216"/>
      <c r="L105" s="220"/>
      <c r="M105" s="221"/>
      <c r="N105" s="222"/>
      <c r="O105" s="222"/>
      <c r="P105" s="222"/>
      <c r="Q105" s="222"/>
      <c r="R105" s="222"/>
      <c r="S105" s="222"/>
      <c r="T105" s="223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24" t="s">
        <v>125</v>
      </c>
      <c r="AU105" s="224" t="s">
        <v>81</v>
      </c>
      <c r="AV105" s="12" t="s">
        <v>81</v>
      </c>
      <c r="AW105" s="12" t="s">
        <v>127</v>
      </c>
      <c r="AX105" s="12" t="s">
        <v>73</v>
      </c>
      <c r="AY105" s="224" t="s">
        <v>115</v>
      </c>
    </row>
    <row r="106" s="13" customFormat="1">
      <c r="A106" s="13"/>
      <c r="B106" s="225"/>
      <c r="C106" s="226"/>
      <c r="D106" s="210" t="s">
        <v>125</v>
      </c>
      <c r="E106" s="227" t="s">
        <v>19</v>
      </c>
      <c r="F106" s="228" t="s">
        <v>81</v>
      </c>
      <c r="G106" s="226"/>
      <c r="H106" s="229">
        <v>1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125</v>
      </c>
      <c r="AU106" s="235" t="s">
        <v>81</v>
      </c>
      <c r="AV106" s="13" t="s">
        <v>83</v>
      </c>
      <c r="AW106" s="13" t="s">
        <v>127</v>
      </c>
      <c r="AX106" s="13" t="s">
        <v>81</v>
      </c>
      <c r="AY106" s="235" t="s">
        <v>115</v>
      </c>
    </row>
    <row r="107" s="2" customFormat="1" ht="16.5" customHeight="1">
      <c r="A107" s="39"/>
      <c r="B107" s="40"/>
      <c r="C107" s="197" t="s">
        <v>153</v>
      </c>
      <c r="D107" s="197" t="s">
        <v>116</v>
      </c>
      <c r="E107" s="198" t="s">
        <v>154</v>
      </c>
      <c r="F107" s="199" t="s">
        <v>155</v>
      </c>
      <c r="G107" s="200" t="s">
        <v>119</v>
      </c>
      <c r="H107" s="201">
        <v>1</v>
      </c>
      <c r="I107" s="202"/>
      <c r="J107" s="203">
        <f>ROUND(I107*H107,2)</f>
        <v>0</v>
      </c>
      <c r="K107" s="199" t="s">
        <v>19</v>
      </c>
      <c r="L107" s="45"/>
      <c r="M107" s="204" t="s">
        <v>19</v>
      </c>
      <c r="N107" s="205" t="s">
        <v>44</v>
      </c>
      <c r="O107" s="85"/>
      <c r="P107" s="206">
        <f>O107*H107</f>
        <v>0</v>
      </c>
      <c r="Q107" s="206">
        <v>0</v>
      </c>
      <c r="R107" s="206">
        <f>Q107*H107</f>
        <v>0</v>
      </c>
      <c r="S107" s="206">
        <v>0</v>
      </c>
      <c r="T107" s="20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8" t="s">
        <v>121</v>
      </c>
      <c r="AT107" s="208" t="s">
        <v>116</v>
      </c>
      <c r="AU107" s="208" t="s">
        <v>81</v>
      </c>
      <c r="AY107" s="18" t="s">
        <v>115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8" t="s">
        <v>81</v>
      </c>
      <c r="BK107" s="209">
        <f>ROUND(I107*H107,2)</f>
        <v>0</v>
      </c>
      <c r="BL107" s="18" t="s">
        <v>121</v>
      </c>
      <c r="BM107" s="208" t="s">
        <v>156</v>
      </c>
    </row>
    <row r="108" s="2" customFormat="1">
      <c r="A108" s="39"/>
      <c r="B108" s="40"/>
      <c r="C108" s="41"/>
      <c r="D108" s="210" t="s">
        <v>123</v>
      </c>
      <c r="E108" s="41"/>
      <c r="F108" s="211" t="s">
        <v>137</v>
      </c>
      <c r="G108" s="41"/>
      <c r="H108" s="41"/>
      <c r="I108" s="212"/>
      <c r="J108" s="41"/>
      <c r="K108" s="41"/>
      <c r="L108" s="45"/>
      <c r="M108" s="213"/>
      <c r="N108" s="214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123</v>
      </c>
      <c r="AU108" s="18" t="s">
        <v>81</v>
      </c>
    </row>
    <row r="109" s="12" customFormat="1">
      <c r="A109" s="12"/>
      <c r="B109" s="215"/>
      <c r="C109" s="216"/>
      <c r="D109" s="210" t="s">
        <v>125</v>
      </c>
      <c r="E109" s="217" t="s">
        <v>19</v>
      </c>
      <c r="F109" s="218" t="s">
        <v>157</v>
      </c>
      <c r="G109" s="216"/>
      <c r="H109" s="217" t="s">
        <v>19</v>
      </c>
      <c r="I109" s="219"/>
      <c r="J109" s="216"/>
      <c r="K109" s="216"/>
      <c r="L109" s="220"/>
      <c r="M109" s="221"/>
      <c r="N109" s="222"/>
      <c r="O109" s="222"/>
      <c r="P109" s="222"/>
      <c r="Q109" s="222"/>
      <c r="R109" s="222"/>
      <c r="S109" s="222"/>
      <c r="T109" s="223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24" t="s">
        <v>125</v>
      </c>
      <c r="AU109" s="224" t="s">
        <v>81</v>
      </c>
      <c r="AV109" s="12" t="s">
        <v>81</v>
      </c>
      <c r="AW109" s="12" t="s">
        <v>127</v>
      </c>
      <c r="AX109" s="12" t="s">
        <v>73</v>
      </c>
      <c r="AY109" s="224" t="s">
        <v>115</v>
      </c>
    </row>
    <row r="110" s="13" customFormat="1">
      <c r="A110" s="13"/>
      <c r="B110" s="225"/>
      <c r="C110" s="226"/>
      <c r="D110" s="210" t="s">
        <v>125</v>
      </c>
      <c r="E110" s="227" t="s">
        <v>19</v>
      </c>
      <c r="F110" s="228" t="s">
        <v>81</v>
      </c>
      <c r="G110" s="226"/>
      <c r="H110" s="229">
        <v>1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125</v>
      </c>
      <c r="AU110" s="235" t="s">
        <v>81</v>
      </c>
      <c r="AV110" s="13" t="s">
        <v>83</v>
      </c>
      <c r="AW110" s="13" t="s">
        <v>127</v>
      </c>
      <c r="AX110" s="13" t="s">
        <v>81</v>
      </c>
      <c r="AY110" s="235" t="s">
        <v>115</v>
      </c>
    </row>
    <row r="111" s="2" customFormat="1" ht="16.5" customHeight="1">
      <c r="A111" s="39"/>
      <c r="B111" s="40"/>
      <c r="C111" s="197" t="s">
        <v>158</v>
      </c>
      <c r="D111" s="197" t="s">
        <v>116</v>
      </c>
      <c r="E111" s="198" t="s">
        <v>159</v>
      </c>
      <c r="F111" s="199" t="s">
        <v>160</v>
      </c>
      <c r="G111" s="200" t="s">
        <v>119</v>
      </c>
      <c r="H111" s="201">
        <v>1</v>
      </c>
      <c r="I111" s="202"/>
      <c r="J111" s="203">
        <f>ROUND(I111*H111,2)</f>
        <v>0</v>
      </c>
      <c r="K111" s="199" t="s">
        <v>120</v>
      </c>
      <c r="L111" s="45"/>
      <c r="M111" s="204" t="s">
        <v>19</v>
      </c>
      <c r="N111" s="205" t="s">
        <v>44</v>
      </c>
      <c r="O111" s="85"/>
      <c r="P111" s="206">
        <f>O111*H111</f>
        <v>0</v>
      </c>
      <c r="Q111" s="206">
        <v>0</v>
      </c>
      <c r="R111" s="206">
        <f>Q111*H111</f>
        <v>0</v>
      </c>
      <c r="S111" s="206">
        <v>0</v>
      </c>
      <c r="T111" s="20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08" t="s">
        <v>121</v>
      </c>
      <c r="AT111" s="208" t="s">
        <v>116</v>
      </c>
      <c r="AU111" s="208" t="s">
        <v>81</v>
      </c>
      <c r="AY111" s="18" t="s">
        <v>115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18" t="s">
        <v>81</v>
      </c>
      <c r="BK111" s="209">
        <f>ROUND(I111*H111,2)</f>
        <v>0</v>
      </c>
      <c r="BL111" s="18" t="s">
        <v>121</v>
      </c>
      <c r="BM111" s="208" t="s">
        <v>161</v>
      </c>
    </row>
    <row r="112" s="2" customFormat="1">
      <c r="A112" s="39"/>
      <c r="B112" s="40"/>
      <c r="C112" s="41"/>
      <c r="D112" s="210" t="s">
        <v>123</v>
      </c>
      <c r="E112" s="41"/>
      <c r="F112" s="211" t="s">
        <v>137</v>
      </c>
      <c r="G112" s="41"/>
      <c r="H112" s="41"/>
      <c r="I112" s="212"/>
      <c r="J112" s="41"/>
      <c r="K112" s="41"/>
      <c r="L112" s="45"/>
      <c r="M112" s="213"/>
      <c r="N112" s="214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123</v>
      </c>
      <c r="AU112" s="18" t="s">
        <v>81</v>
      </c>
    </row>
    <row r="113" s="12" customFormat="1">
      <c r="A113" s="12"/>
      <c r="B113" s="215"/>
      <c r="C113" s="216"/>
      <c r="D113" s="210" t="s">
        <v>125</v>
      </c>
      <c r="E113" s="217" t="s">
        <v>19</v>
      </c>
      <c r="F113" s="218" t="s">
        <v>162</v>
      </c>
      <c r="G113" s="216"/>
      <c r="H113" s="217" t="s">
        <v>19</v>
      </c>
      <c r="I113" s="219"/>
      <c r="J113" s="216"/>
      <c r="K113" s="216"/>
      <c r="L113" s="220"/>
      <c r="M113" s="221"/>
      <c r="N113" s="222"/>
      <c r="O113" s="222"/>
      <c r="P113" s="222"/>
      <c r="Q113" s="222"/>
      <c r="R113" s="222"/>
      <c r="S113" s="222"/>
      <c r="T113" s="223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24" t="s">
        <v>125</v>
      </c>
      <c r="AU113" s="224" t="s">
        <v>81</v>
      </c>
      <c r="AV113" s="12" t="s">
        <v>81</v>
      </c>
      <c r="AW113" s="12" t="s">
        <v>127</v>
      </c>
      <c r="AX113" s="12" t="s">
        <v>73</v>
      </c>
      <c r="AY113" s="224" t="s">
        <v>115</v>
      </c>
    </row>
    <row r="114" s="12" customFormat="1">
      <c r="A114" s="12"/>
      <c r="B114" s="215"/>
      <c r="C114" s="216"/>
      <c r="D114" s="210" t="s">
        <v>125</v>
      </c>
      <c r="E114" s="217" t="s">
        <v>19</v>
      </c>
      <c r="F114" s="218" t="s">
        <v>163</v>
      </c>
      <c r="G114" s="216"/>
      <c r="H114" s="217" t="s">
        <v>19</v>
      </c>
      <c r="I114" s="219"/>
      <c r="J114" s="216"/>
      <c r="K114" s="216"/>
      <c r="L114" s="220"/>
      <c r="M114" s="221"/>
      <c r="N114" s="222"/>
      <c r="O114" s="222"/>
      <c r="P114" s="222"/>
      <c r="Q114" s="222"/>
      <c r="R114" s="222"/>
      <c r="S114" s="222"/>
      <c r="T114" s="223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24" t="s">
        <v>125</v>
      </c>
      <c r="AU114" s="224" t="s">
        <v>81</v>
      </c>
      <c r="AV114" s="12" t="s">
        <v>81</v>
      </c>
      <c r="AW114" s="12" t="s">
        <v>127</v>
      </c>
      <c r="AX114" s="12" t="s">
        <v>73</v>
      </c>
      <c r="AY114" s="224" t="s">
        <v>115</v>
      </c>
    </row>
    <row r="115" s="12" customFormat="1">
      <c r="A115" s="12"/>
      <c r="B115" s="215"/>
      <c r="C115" s="216"/>
      <c r="D115" s="210" t="s">
        <v>125</v>
      </c>
      <c r="E115" s="217" t="s">
        <v>19</v>
      </c>
      <c r="F115" s="218" t="s">
        <v>164</v>
      </c>
      <c r="G115" s="216"/>
      <c r="H115" s="217" t="s">
        <v>19</v>
      </c>
      <c r="I115" s="219"/>
      <c r="J115" s="216"/>
      <c r="K115" s="216"/>
      <c r="L115" s="220"/>
      <c r="M115" s="221"/>
      <c r="N115" s="222"/>
      <c r="O115" s="222"/>
      <c r="P115" s="222"/>
      <c r="Q115" s="222"/>
      <c r="R115" s="222"/>
      <c r="S115" s="222"/>
      <c r="T115" s="223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24" t="s">
        <v>125</v>
      </c>
      <c r="AU115" s="224" t="s">
        <v>81</v>
      </c>
      <c r="AV115" s="12" t="s">
        <v>81</v>
      </c>
      <c r="AW115" s="12" t="s">
        <v>127</v>
      </c>
      <c r="AX115" s="12" t="s">
        <v>73</v>
      </c>
      <c r="AY115" s="224" t="s">
        <v>115</v>
      </c>
    </row>
    <row r="116" s="12" customFormat="1">
      <c r="A116" s="12"/>
      <c r="B116" s="215"/>
      <c r="C116" s="216"/>
      <c r="D116" s="210" t="s">
        <v>125</v>
      </c>
      <c r="E116" s="217" t="s">
        <v>19</v>
      </c>
      <c r="F116" s="218" t="s">
        <v>165</v>
      </c>
      <c r="G116" s="216"/>
      <c r="H116" s="217" t="s">
        <v>19</v>
      </c>
      <c r="I116" s="219"/>
      <c r="J116" s="216"/>
      <c r="K116" s="216"/>
      <c r="L116" s="220"/>
      <c r="M116" s="221"/>
      <c r="N116" s="222"/>
      <c r="O116" s="222"/>
      <c r="P116" s="222"/>
      <c r="Q116" s="222"/>
      <c r="R116" s="222"/>
      <c r="S116" s="222"/>
      <c r="T116" s="223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24" t="s">
        <v>125</v>
      </c>
      <c r="AU116" s="224" t="s">
        <v>81</v>
      </c>
      <c r="AV116" s="12" t="s">
        <v>81</v>
      </c>
      <c r="AW116" s="12" t="s">
        <v>127</v>
      </c>
      <c r="AX116" s="12" t="s">
        <v>73</v>
      </c>
      <c r="AY116" s="224" t="s">
        <v>115</v>
      </c>
    </row>
    <row r="117" s="13" customFormat="1">
      <c r="A117" s="13"/>
      <c r="B117" s="225"/>
      <c r="C117" s="226"/>
      <c r="D117" s="210" t="s">
        <v>125</v>
      </c>
      <c r="E117" s="227" t="s">
        <v>19</v>
      </c>
      <c r="F117" s="228" t="s">
        <v>81</v>
      </c>
      <c r="G117" s="226"/>
      <c r="H117" s="229">
        <v>1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125</v>
      </c>
      <c r="AU117" s="235" t="s">
        <v>81</v>
      </c>
      <c r="AV117" s="13" t="s">
        <v>83</v>
      </c>
      <c r="AW117" s="13" t="s">
        <v>127</v>
      </c>
      <c r="AX117" s="13" t="s">
        <v>81</v>
      </c>
      <c r="AY117" s="235" t="s">
        <v>115</v>
      </c>
    </row>
    <row r="118" s="2" customFormat="1" ht="16.5" customHeight="1">
      <c r="A118" s="39"/>
      <c r="B118" s="40"/>
      <c r="C118" s="197" t="s">
        <v>166</v>
      </c>
      <c r="D118" s="197" t="s">
        <v>116</v>
      </c>
      <c r="E118" s="198" t="s">
        <v>167</v>
      </c>
      <c r="F118" s="199" t="s">
        <v>168</v>
      </c>
      <c r="G118" s="200" t="s">
        <v>119</v>
      </c>
      <c r="H118" s="201">
        <v>2</v>
      </c>
      <c r="I118" s="202"/>
      <c r="J118" s="203">
        <f>ROUND(I118*H118,2)</f>
        <v>0</v>
      </c>
      <c r="K118" s="199" t="s">
        <v>19</v>
      </c>
      <c r="L118" s="45"/>
      <c r="M118" s="204" t="s">
        <v>19</v>
      </c>
      <c r="N118" s="205" t="s">
        <v>44</v>
      </c>
      <c r="O118" s="85"/>
      <c r="P118" s="206">
        <f>O118*H118</f>
        <v>0</v>
      </c>
      <c r="Q118" s="206">
        <v>0</v>
      </c>
      <c r="R118" s="206">
        <f>Q118*H118</f>
        <v>0</v>
      </c>
      <c r="S118" s="206">
        <v>0</v>
      </c>
      <c r="T118" s="20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8" t="s">
        <v>121</v>
      </c>
      <c r="AT118" s="208" t="s">
        <v>116</v>
      </c>
      <c r="AU118" s="208" t="s">
        <v>81</v>
      </c>
      <c r="AY118" s="18" t="s">
        <v>115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8" t="s">
        <v>81</v>
      </c>
      <c r="BK118" s="209">
        <f>ROUND(I118*H118,2)</f>
        <v>0</v>
      </c>
      <c r="BL118" s="18" t="s">
        <v>121</v>
      </c>
      <c r="BM118" s="208" t="s">
        <v>169</v>
      </c>
    </row>
    <row r="119" s="2" customFormat="1">
      <c r="A119" s="39"/>
      <c r="B119" s="40"/>
      <c r="C119" s="41"/>
      <c r="D119" s="210" t="s">
        <v>123</v>
      </c>
      <c r="E119" s="41"/>
      <c r="F119" s="211" t="s">
        <v>137</v>
      </c>
      <c r="G119" s="41"/>
      <c r="H119" s="41"/>
      <c r="I119" s="212"/>
      <c r="J119" s="41"/>
      <c r="K119" s="41"/>
      <c r="L119" s="45"/>
      <c r="M119" s="213"/>
      <c r="N119" s="214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123</v>
      </c>
      <c r="AU119" s="18" t="s">
        <v>81</v>
      </c>
    </row>
    <row r="120" s="12" customFormat="1">
      <c r="A120" s="12"/>
      <c r="B120" s="215"/>
      <c r="C120" s="216"/>
      <c r="D120" s="210" t="s">
        <v>125</v>
      </c>
      <c r="E120" s="217" t="s">
        <v>19</v>
      </c>
      <c r="F120" s="218" t="s">
        <v>170</v>
      </c>
      <c r="G120" s="216"/>
      <c r="H120" s="217" t="s">
        <v>19</v>
      </c>
      <c r="I120" s="219"/>
      <c r="J120" s="216"/>
      <c r="K120" s="216"/>
      <c r="L120" s="220"/>
      <c r="M120" s="221"/>
      <c r="N120" s="222"/>
      <c r="O120" s="222"/>
      <c r="P120" s="222"/>
      <c r="Q120" s="222"/>
      <c r="R120" s="222"/>
      <c r="S120" s="222"/>
      <c r="T120" s="223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24" t="s">
        <v>125</v>
      </c>
      <c r="AU120" s="224" t="s">
        <v>81</v>
      </c>
      <c r="AV120" s="12" t="s">
        <v>81</v>
      </c>
      <c r="AW120" s="12" t="s">
        <v>127</v>
      </c>
      <c r="AX120" s="12" t="s">
        <v>73</v>
      </c>
      <c r="AY120" s="224" t="s">
        <v>115</v>
      </c>
    </row>
    <row r="121" s="13" customFormat="1">
      <c r="A121" s="13"/>
      <c r="B121" s="225"/>
      <c r="C121" s="226"/>
      <c r="D121" s="210" t="s">
        <v>125</v>
      </c>
      <c r="E121" s="227" t="s">
        <v>19</v>
      </c>
      <c r="F121" s="228" t="s">
        <v>83</v>
      </c>
      <c r="G121" s="226"/>
      <c r="H121" s="229">
        <v>2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125</v>
      </c>
      <c r="AU121" s="235" t="s">
        <v>81</v>
      </c>
      <c r="AV121" s="13" t="s">
        <v>83</v>
      </c>
      <c r="AW121" s="13" t="s">
        <v>127</v>
      </c>
      <c r="AX121" s="13" t="s">
        <v>81</v>
      </c>
      <c r="AY121" s="235" t="s">
        <v>115</v>
      </c>
    </row>
    <row r="122" s="2" customFormat="1" ht="16.5" customHeight="1">
      <c r="A122" s="39"/>
      <c r="B122" s="40"/>
      <c r="C122" s="197" t="s">
        <v>171</v>
      </c>
      <c r="D122" s="197" t="s">
        <v>116</v>
      </c>
      <c r="E122" s="198" t="s">
        <v>172</v>
      </c>
      <c r="F122" s="199" t="s">
        <v>173</v>
      </c>
      <c r="G122" s="200" t="s">
        <v>119</v>
      </c>
      <c r="H122" s="201">
        <v>2</v>
      </c>
      <c r="I122" s="202"/>
      <c r="J122" s="203">
        <f>ROUND(I122*H122,2)</f>
        <v>0</v>
      </c>
      <c r="K122" s="199" t="s">
        <v>19</v>
      </c>
      <c r="L122" s="45"/>
      <c r="M122" s="204" t="s">
        <v>19</v>
      </c>
      <c r="N122" s="205" t="s">
        <v>44</v>
      </c>
      <c r="O122" s="85"/>
      <c r="P122" s="206">
        <f>O122*H122</f>
        <v>0</v>
      </c>
      <c r="Q122" s="206">
        <v>0</v>
      </c>
      <c r="R122" s="206">
        <f>Q122*H122</f>
        <v>0</v>
      </c>
      <c r="S122" s="206">
        <v>0</v>
      </c>
      <c r="T122" s="20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08" t="s">
        <v>121</v>
      </c>
      <c r="AT122" s="208" t="s">
        <v>116</v>
      </c>
      <c r="AU122" s="208" t="s">
        <v>81</v>
      </c>
      <c r="AY122" s="18" t="s">
        <v>115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8" t="s">
        <v>81</v>
      </c>
      <c r="BK122" s="209">
        <f>ROUND(I122*H122,2)</f>
        <v>0</v>
      </c>
      <c r="BL122" s="18" t="s">
        <v>121</v>
      </c>
      <c r="BM122" s="208" t="s">
        <v>174</v>
      </c>
    </row>
    <row r="123" s="2" customFormat="1">
      <c r="A123" s="39"/>
      <c r="B123" s="40"/>
      <c r="C123" s="41"/>
      <c r="D123" s="210" t="s">
        <v>123</v>
      </c>
      <c r="E123" s="41"/>
      <c r="F123" s="211" t="s">
        <v>137</v>
      </c>
      <c r="G123" s="41"/>
      <c r="H123" s="41"/>
      <c r="I123" s="212"/>
      <c r="J123" s="41"/>
      <c r="K123" s="41"/>
      <c r="L123" s="45"/>
      <c r="M123" s="213"/>
      <c r="N123" s="214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123</v>
      </c>
      <c r="AU123" s="18" t="s">
        <v>81</v>
      </c>
    </row>
    <row r="124" s="12" customFormat="1">
      <c r="A124" s="12"/>
      <c r="B124" s="215"/>
      <c r="C124" s="216"/>
      <c r="D124" s="210" t="s">
        <v>125</v>
      </c>
      <c r="E124" s="217" t="s">
        <v>19</v>
      </c>
      <c r="F124" s="218" t="s">
        <v>175</v>
      </c>
      <c r="G124" s="216"/>
      <c r="H124" s="217" t="s">
        <v>19</v>
      </c>
      <c r="I124" s="219"/>
      <c r="J124" s="216"/>
      <c r="K124" s="216"/>
      <c r="L124" s="220"/>
      <c r="M124" s="221"/>
      <c r="N124" s="222"/>
      <c r="O124" s="222"/>
      <c r="P124" s="222"/>
      <c r="Q124" s="222"/>
      <c r="R124" s="222"/>
      <c r="S124" s="222"/>
      <c r="T124" s="223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4" t="s">
        <v>125</v>
      </c>
      <c r="AU124" s="224" t="s">
        <v>81</v>
      </c>
      <c r="AV124" s="12" t="s">
        <v>81</v>
      </c>
      <c r="AW124" s="12" t="s">
        <v>127</v>
      </c>
      <c r="AX124" s="12" t="s">
        <v>73</v>
      </c>
      <c r="AY124" s="224" t="s">
        <v>115</v>
      </c>
    </row>
    <row r="125" s="13" customFormat="1">
      <c r="A125" s="13"/>
      <c r="B125" s="225"/>
      <c r="C125" s="226"/>
      <c r="D125" s="210" t="s">
        <v>125</v>
      </c>
      <c r="E125" s="227" t="s">
        <v>19</v>
      </c>
      <c r="F125" s="228" t="s">
        <v>83</v>
      </c>
      <c r="G125" s="226"/>
      <c r="H125" s="229">
        <v>2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125</v>
      </c>
      <c r="AU125" s="235" t="s">
        <v>81</v>
      </c>
      <c r="AV125" s="13" t="s">
        <v>83</v>
      </c>
      <c r="AW125" s="13" t="s">
        <v>127</v>
      </c>
      <c r="AX125" s="13" t="s">
        <v>81</v>
      </c>
      <c r="AY125" s="235" t="s">
        <v>115</v>
      </c>
    </row>
    <row r="126" s="2" customFormat="1">
      <c r="A126" s="39"/>
      <c r="B126" s="40"/>
      <c r="C126" s="197" t="s">
        <v>176</v>
      </c>
      <c r="D126" s="197" t="s">
        <v>116</v>
      </c>
      <c r="E126" s="198" t="s">
        <v>177</v>
      </c>
      <c r="F126" s="199" t="s">
        <v>178</v>
      </c>
      <c r="G126" s="200" t="s">
        <v>119</v>
      </c>
      <c r="H126" s="201">
        <v>1</v>
      </c>
      <c r="I126" s="202"/>
      <c r="J126" s="203">
        <f>ROUND(I126*H126,2)</f>
        <v>0</v>
      </c>
      <c r="K126" s="199" t="s">
        <v>19</v>
      </c>
      <c r="L126" s="45"/>
      <c r="M126" s="204" t="s">
        <v>19</v>
      </c>
      <c r="N126" s="205" t="s">
        <v>44</v>
      </c>
      <c r="O126" s="85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8" t="s">
        <v>121</v>
      </c>
      <c r="AT126" s="208" t="s">
        <v>116</v>
      </c>
      <c r="AU126" s="208" t="s">
        <v>81</v>
      </c>
      <c r="AY126" s="18" t="s">
        <v>115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8" t="s">
        <v>81</v>
      </c>
      <c r="BK126" s="209">
        <f>ROUND(I126*H126,2)</f>
        <v>0</v>
      </c>
      <c r="BL126" s="18" t="s">
        <v>121</v>
      </c>
      <c r="BM126" s="208" t="s">
        <v>179</v>
      </c>
    </row>
    <row r="127" s="2" customFormat="1">
      <c r="A127" s="39"/>
      <c r="B127" s="40"/>
      <c r="C127" s="41"/>
      <c r="D127" s="210" t="s">
        <v>123</v>
      </c>
      <c r="E127" s="41"/>
      <c r="F127" s="211" t="s">
        <v>137</v>
      </c>
      <c r="G127" s="41"/>
      <c r="H127" s="41"/>
      <c r="I127" s="212"/>
      <c r="J127" s="41"/>
      <c r="K127" s="41"/>
      <c r="L127" s="45"/>
      <c r="M127" s="213"/>
      <c r="N127" s="214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123</v>
      </c>
      <c r="AU127" s="18" t="s">
        <v>81</v>
      </c>
    </row>
    <row r="128" s="2" customFormat="1" ht="16.5" customHeight="1">
      <c r="A128" s="39"/>
      <c r="B128" s="40"/>
      <c r="C128" s="197" t="s">
        <v>180</v>
      </c>
      <c r="D128" s="197" t="s">
        <v>116</v>
      </c>
      <c r="E128" s="198" t="s">
        <v>181</v>
      </c>
      <c r="F128" s="199" t="s">
        <v>182</v>
      </c>
      <c r="G128" s="200" t="s">
        <v>119</v>
      </c>
      <c r="H128" s="201">
        <v>1</v>
      </c>
      <c r="I128" s="202"/>
      <c r="J128" s="203">
        <f>ROUND(I128*H128,2)</f>
        <v>0</v>
      </c>
      <c r="K128" s="199" t="s">
        <v>120</v>
      </c>
      <c r="L128" s="45"/>
      <c r="M128" s="204" t="s">
        <v>19</v>
      </c>
      <c r="N128" s="205" t="s">
        <v>44</v>
      </c>
      <c r="O128" s="85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8" t="s">
        <v>121</v>
      </c>
      <c r="AT128" s="208" t="s">
        <v>116</v>
      </c>
      <c r="AU128" s="208" t="s">
        <v>81</v>
      </c>
      <c r="AY128" s="18" t="s">
        <v>115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8" t="s">
        <v>81</v>
      </c>
      <c r="BK128" s="209">
        <f>ROUND(I128*H128,2)</f>
        <v>0</v>
      </c>
      <c r="BL128" s="18" t="s">
        <v>121</v>
      </c>
      <c r="BM128" s="208" t="s">
        <v>183</v>
      </c>
    </row>
    <row r="129" s="2" customFormat="1">
      <c r="A129" s="39"/>
      <c r="B129" s="40"/>
      <c r="C129" s="41"/>
      <c r="D129" s="210" t="s">
        <v>123</v>
      </c>
      <c r="E129" s="41"/>
      <c r="F129" s="211" t="s">
        <v>137</v>
      </c>
      <c r="G129" s="41"/>
      <c r="H129" s="41"/>
      <c r="I129" s="212"/>
      <c r="J129" s="41"/>
      <c r="K129" s="41"/>
      <c r="L129" s="45"/>
      <c r="M129" s="213"/>
      <c r="N129" s="214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123</v>
      </c>
      <c r="AU129" s="18" t="s">
        <v>81</v>
      </c>
    </row>
    <row r="130" s="2" customFormat="1" ht="16.5" customHeight="1">
      <c r="A130" s="39"/>
      <c r="B130" s="40"/>
      <c r="C130" s="197" t="s">
        <v>184</v>
      </c>
      <c r="D130" s="197" t="s">
        <v>116</v>
      </c>
      <c r="E130" s="198" t="s">
        <v>185</v>
      </c>
      <c r="F130" s="199" t="s">
        <v>186</v>
      </c>
      <c r="G130" s="200" t="s">
        <v>119</v>
      </c>
      <c r="H130" s="201">
        <v>1</v>
      </c>
      <c r="I130" s="202"/>
      <c r="J130" s="203">
        <f>ROUND(I130*H130,2)</f>
        <v>0</v>
      </c>
      <c r="K130" s="199" t="s">
        <v>120</v>
      </c>
      <c r="L130" s="45"/>
      <c r="M130" s="204" t="s">
        <v>19</v>
      </c>
      <c r="N130" s="205" t="s">
        <v>44</v>
      </c>
      <c r="O130" s="85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08" t="s">
        <v>121</v>
      </c>
      <c r="AT130" s="208" t="s">
        <v>116</v>
      </c>
      <c r="AU130" s="208" t="s">
        <v>81</v>
      </c>
      <c r="AY130" s="18" t="s">
        <v>115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8" t="s">
        <v>81</v>
      </c>
      <c r="BK130" s="209">
        <f>ROUND(I130*H130,2)</f>
        <v>0</v>
      </c>
      <c r="BL130" s="18" t="s">
        <v>121</v>
      </c>
      <c r="BM130" s="208" t="s">
        <v>187</v>
      </c>
    </row>
    <row r="131" s="2" customFormat="1">
      <c r="A131" s="39"/>
      <c r="B131" s="40"/>
      <c r="C131" s="41"/>
      <c r="D131" s="210" t="s">
        <v>123</v>
      </c>
      <c r="E131" s="41"/>
      <c r="F131" s="211" t="s">
        <v>137</v>
      </c>
      <c r="G131" s="41"/>
      <c r="H131" s="41"/>
      <c r="I131" s="212"/>
      <c r="J131" s="41"/>
      <c r="K131" s="41"/>
      <c r="L131" s="45"/>
      <c r="M131" s="213"/>
      <c r="N131" s="214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123</v>
      </c>
      <c r="AU131" s="18" t="s">
        <v>81</v>
      </c>
    </row>
    <row r="132" s="12" customFormat="1">
      <c r="A132" s="12"/>
      <c r="B132" s="215"/>
      <c r="C132" s="216"/>
      <c r="D132" s="210" t="s">
        <v>125</v>
      </c>
      <c r="E132" s="217" t="s">
        <v>19</v>
      </c>
      <c r="F132" s="218" t="s">
        <v>188</v>
      </c>
      <c r="G132" s="216"/>
      <c r="H132" s="217" t="s">
        <v>19</v>
      </c>
      <c r="I132" s="219"/>
      <c r="J132" s="216"/>
      <c r="K132" s="216"/>
      <c r="L132" s="220"/>
      <c r="M132" s="221"/>
      <c r="N132" s="222"/>
      <c r="O132" s="222"/>
      <c r="P132" s="222"/>
      <c r="Q132" s="222"/>
      <c r="R132" s="222"/>
      <c r="S132" s="222"/>
      <c r="T132" s="223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24" t="s">
        <v>125</v>
      </c>
      <c r="AU132" s="224" t="s">
        <v>81</v>
      </c>
      <c r="AV132" s="12" t="s">
        <v>81</v>
      </c>
      <c r="AW132" s="12" t="s">
        <v>127</v>
      </c>
      <c r="AX132" s="12" t="s">
        <v>73</v>
      </c>
      <c r="AY132" s="224" t="s">
        <v>115</v>
      </c>
    </row>
    <row r="133" s="12" customFormat="1">
      <c r="A133" s="12"/>
      <c r="B133" s="215"/>
      <c r="C133" s="216"/>
      <c r="D133" s="210" t="s">
        <v>125</v>
      </c>
      <c r="E133" s="217" t="s">
        <v>19</v>
      </c>
      <c r="F133" s="218" t="s">
        <v>189</v>
      </c>
      <c r="G133" s="216"/>
      <c r="H133" s="217" t="s">
        <v>19</v>
      </c>
      <c r="I133" s="219"/>
      <c r="J133" s="216"/>
      <c r="K133" s="216"/>
      <c r="L133" s="220"/>
      <c r="M133" s="221"/>
      <c r="N133" s="222"/>
      <c r="O133" s="222"/>
      <c r="P133" s="222"/>
      <c r="Q133" s="222"/>
      <c r="R133" s="222"/>
      <c r="S133" s="222"/>
      <c r="T133" s="223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24" t="s">
        <v>125</v>
      </c>
      <c r="AU133" s="224" t="s">
        <v>81</v>
      </c>
      <c r="AV133" s="12" t="s">
        <v>81</v>
      </c>
      <c r="AW133" s="12" t="s">
        <v>127</v>
      </c>
      <c r="AX133" s="12" t="s">
        <v>73</v>
      </c>
      <c r="AY133" s="224" t="s">
        <v>115</v>
      </c>
    </row>
    <row r="134" s="12" customFormat="1">
      <c r="A134" s="12"/>
      <c r="B134" s="215"/>
      <c r="C134" s="216"/>
      <c r="D134" s="210" t="s">
        <v>125</v>
      </c>
      <c r="E134" s="217" t="s">
        <v>19</v>
      </c>
      <c r="F134" s="218" t="s">
        <v>190</v>
      </c>
      <c r="G134" s="216"/>
      <c r="H134" s="217" t="s">
        <v>19</v>
      </c>
      <c r="I134" s="219"/>
      <c r="J134" s="216"/>
      <c r="K134" s="216"/>
      <c r="L134" s="220"/>
      <c r="M134" s="221"/>
      <c r="N134" s="222"/>
      <c r="O134" s="222"/>
      <c r="P134" s="222"/>
      <c r="Q134" s="222"/>
      <c r="R134" s="222"/>
      <c r="S134" s="222"/>
      <c r="T134" s="223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24" t="s">
        <v>125</v>
      </c>
      <c r="AU134" s="224" t="s">
        <v>81</v>
      </c>
      <c r="AV134" s="12" t="s">
        <v>81</v>
      </c>
      <c r="AW134" s="12" t="s">
        <v>127</v>
      </c>
      <c r="AX134" s="12" t="s">
        <v>73</v>
      </c>
      <c r="AY134" s="224" t="s">
        <v>115</v>
      </c>
    </row>
    <row r="135" s="12" customFormat="1">
      <c r="A135" s="12"/>
      <c r="B135" s="215"/>
      <c r="C135" s="216"/>
      <c r="D135" s="210" t="s">
        <v>125</v>
      </c>
      <c r="E135" s="217" t="s">
        <v>19</v>
      </c>
      <c r="F135" s="218" t="s">
        <v>191</v>
      </c>
      <c r="G135" s="216"/>
      <c r="H135" s="217" t="s">
        <v>19</v>
      </c>
      <c r="I135" s="219"/>
      <c r="J135" s="216"/>
      <c r="K135" s="216"/>
      <c r="L135" s="220"/>
      <c r="M135" s="221"/>
      <c r="N135" s="222"/>
      <c r="O135" s="222"/>
      <c r="P135" s="222"/>
      <c r="Q135" s="222"/>
      <c r="R135" s="222"/>
      <c r="S135" s="222"/>
      <c r="T135" s="223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24" t="s">
        <v>125</v>
      </c>
      <c r="AU135" s="224" t="s">
        <v>81</v>
      </c>
      <c r="AV135" s="12" t="s">
        <v>81</v>
      </c>
      <c r="AW135" s="12" t="s">
        <v>127</v>
      </c>
      <c r="AX135" s="12" t="s">
        <v>73</v>
      </c>
      <c r="AY135" s="224" t="s">
        <v>115</v>
      </c>
    </row>
    <row r="136" s="13" customFormat="1">
      <c r="A136" s="13"/>
      <c r="B136" s="225"/>
      <c r="C136" s="226"/>
      <c r="D136" s="210" t="s">
        <v>125</v>
      </c>
      <c r="E136" s="227" t="s">
        <v>19</v>
      </c>
      <c r="F136" s="228" t="s">
        <v>81</v>
      </c>
      <c r="G136" s="226"/>
      <c r="H136" s="229">
        <v>1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125</v>
      </c>
      <c r="AU136" s="235" t="s">
        <v>81</v>
      </c>
      <c r="AV136" s="13" t="s">
        <v>83</v>
      </c>
      <c r="AW136" s="13" t="s">
        <v>127</v>
      </c>
      <c r="AX136" s="13" t="s">
        <v>81</v>
      </c>
      <c r="AY136" s="235" t="s">
        <v>115</v>
      </c>
    </row>
    <row r="137" s="2" customFormat="1" ht="16.5" customHeight="1">
      <c r="A137" s="39"/>
      <c r="B137" s="40"/>
      <c r="C137" s="197" t="s">
        <v>192</v>
      </c>
      <c r="D137" s="197" t="s">
        <v>116</v>
      </c>
      <c r="E137" s="198" t="s">
        <v>193</v>
      </c>
      <c r="F137" s="199" t="s">
        <v>194</v>
      </c>
      <c r="G137" s="200" t="s">
        <v>119</v>
      </c>
      <c r="H137" s="201">
        <v>1</v>
      </c>
      <c r="I137" s="202"/>
      <c r="J137" s="203">
        <f>ROUND(I137*H137,2)</f>
        <v>0</v>
      </c>
      <c r="K137" s="199" t="s">
        <v>120</v>
      </c>
      <c r="L137" s="45"/>
      <c r="M137" s="204" t="s">
        <v>19</v>
      </c>
      <c r="N137" s="205" t="s">
        <v>44</v>
      </c>
      <c r="O137" s="85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08" t="s">
        <v>121</v>
      </c>
      <c r="AT137" s="208" t="s">
        <v>116</v>
      </c>
      <c r="AU137" s="208" t="s">
        <v>81</v>
      </c>
      <c r="AY137" s="18" t="s">
        <v>115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8" t="s">
        <v>81</v>
      </c>
      <c r="BK137" s="209">
        <f>ROUND(I137*H137,2)</f>
        <v>0</v>
      </c>
      <c r="BL137" s="18" t="s">
        <v>121</v>
      </c>
      <c r="BM137" s="208" t="s">
        <v>195</v>
      </c>
    </row>
    <row r="138" s="2" customFormat="1">
      <c r="A138" s="39"/>
      <c r="B138" s="40"/>
      <c r="C138" s="41"/>
      <c r="D138" s="210" t="s">
        <v>123</v>
      </c>
      <c r="E138" s="41"/>
      <c r="F138" s="211" t="s">
        <v>137</v>
      </c>
      <c r="G138" s="41"/>
      <c r="H138" s="41"/>
      <c r="I138" s="212"/>
      <c r="J138" s="41"/>
      <c r="K138" s="41"/>
      <c r="L138" s="45"/>
      <c r="M138" s="213"/>
      <c r="N138" s="214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123</v>
      </c>
      <c r="AU138" s="18" t="s">
        <v>81</v>
      </c>
    </row>
    <row r="139" s="12" customFormat="1">
      <c r="A139" s="12"/>
      <c r="B139" s="215"/>
      <c r="C139" s="216"/>
      <c r="D139" s="210" t="s">
        <v>125</v>
      </c>
      <c r="E139" s="217" t="s">
        <v>19</v>
      </c>
      <c r="F139" s="218" t="s">
        <v>196</v>
      </c>
      <c r="G139" s="216"/>
      <c r="H139" s="217" t="s">
        <v>19</v>
      </c>
      <c r="I139" s="219"/>
      <c r="J139" s="216"/>
      <c r="K139" s="216"/>
      <c r="L139" s="220"/>
      <c r="M139" s="221"/>
      <c r="N139" s="222"/>
      <c r="O139" s="222"/>
      <c r="P139" s="222"/>
      <c r="Q139" s="222"/>
      <c r="R139" s="222"/>
      <c r="S139" s="222"/>
      <c r="T139" s="223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24" t="s">
        <v>125</v>
      </c>
      <c r="AU139" s="224" t="s">
        <v>81</v>
      </c>
      <c r="AV139" s="12" t="s">
        <v>81</v>
      </c>
      <c r="AW139" s="12" t="s">
        <v>127</v>
      </c>
      <c r="AX139" s="12" t="s">
        <v>73</v>
      </c>
      <c r="AY139" s="224" t="s">
        <v>115</v>
      </c>
    </row>
    <row r="140" s="13" customFormat="1">
      <c r="A140" s="13"/>
      <c r="B140" s="225"/>
      <c r="C140" s="226"/>
      <c r="D140" s="210" t="s">
        <v>125</v>
      </c>
      <c r="E140" s="227" t="s">
        <v>19</v>
      </c>
      <c r="F140" s="228" t="s">
        <v>81</v>
      </c>
      <c r="G140" s="226"/>
      <c r="H140" s="229">
        <v>1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125</v>
      </c>
      <c r="AU140" s="235" t="s">
        <v>81</v>
      </c>
      <c r="AV140" s="13" t="s">
        <v>83</v>
      </c>
      <c r="AW140" s="13" t="s">
        <v>127</v>
      </c>
      <c r="AX140" s="13" t="s">
        <v>81</v>
      </c>
      <c r="AY140" s="235" t="s">
        <v>115</v>
      </c>
    </row>
    <row r="141" s="2" customFormat="1" ht="16.5" customHeight="1">
      <c r="A141" s="39"/>
      <c r="B141" s="40"/>
      <c r="C141" s="197" t="s">
        <v>197</v>
      </c>
      <c r="D141" s="197" t="s">
        <v>116</v>
      </c>
      <c r="E141" s="198" t="s">
        <v>198</v>
      </c>
      <c r="F141" s="199" t="s">
        <v>199</v>
      </c>
      <c r="G141" s="200" t="s">
        <v>119</v>
      </c>
      <c r="H141" s="201">
        <v>1</v>
      </c>
      <c r="I141" s="202"/>
      <c r="J141" s="203">
        <f>ROUND(I141*H141,2)</f>
        <v>0</v>
      </c>
      <c r="K141" s="199" t="s">
        <v>120</v>
      </c>
      <c r="L141" s="45"/>
      <c r="M141" s="204" t="s">
        <v>19</v>
      </c>
      <c r="N141" s="205" t="s">
        <v>44</v>
      </c>
      <c r="O141" s="85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08" t="s">
        <v>121</v>
      </c>
      <c r="AT141" s="208" t="s">
        <v>116</v>
      </c>
      <c r="AU141" s="208" t="s">
        <v>81</v>
      </c>
      <c r="AY141" s="18" t="s">
        <v>115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8" t="s">
        <v>81</v>
      </c>
      <c r="BK141" s="209">
        <f>ROUND(I141*H141,2)</f>
        <v>0</v>
      </c>
      <c r="BL141" s="18" t="s">
        <v>121</v>
      </c>
      <c r="BM141" s="208" t="s">
        <v>200</v>
      </c>
    </row>
    <row r="142" s="2" customFormat="1">
      <c r="A142" s="39"/>
      <c r="B142" s="40"/>
      <c r="C142" s="41"/>
      <c r="D142" s="210" t="s">
        <v>123</v>
      </c>
      <c r="E142" s="41"/>
      <c r="F142" s="211" t="s">
        <v>201</v>
      </c>
      <c r="G142" s="41"/>
      <c r="H142" s="41"/>
      <c r="I142" s="212"/>
      <c r="J142" s="41"/>
      <c r="K142" s="41"/>
      <c r="L142" s="45"/>
      <c r="M142" s="213"/>
      <c r="N142" s="214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123</v>
      </c>
      <c r="AU142" s="18" t="s">
        <v>81</v>
      </c>
    </row>
    <row r="143" s="2" customFormat="1" ht="16.5" customHeight="1">
      <c r="A143" s="39"/>
      <c r="B143" s="40"/>
      <c r="C143" s="197" t="s">
        <v>8</v>
      </c>
      <c r="D143" s="197" t="s">
        <v>116</v>
      </c>
      <c r="E143" s="198" t="s">
        <v>202</v>
      </c>
      <c r="F143" s="199" t="s">
        <v>203</v>
      </c>
      <c r="G143" s="200" t="s">
        <v>119</v>
      </c>
      <c r="H143" s="201">
        <v>1</v>
      </c>
      <c r="I143" s="202"/>
      <c r="J143" s="203">
        <f>ROUND(I143*H143,2)</f>
        <v>0</v>
      </c>
      <c r="K143" s="199" t="s">
        <v>120</v>
      </c>
      <c r="L143" s="45"/>
      <c r="M143" s="204" t="s">
        <v>19</v>
      </c>
      <c r="N143" s="205" t="s">
        <v>44</v>
      </c>
      <c r="O143" s="85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08" t="s">
        <v>121</v>
      </c>
      <c r="AT143" s="208" t="s">
        <v>116</v>
      </c>
      <c r="AU143" s="208" t="s">
        <v>81</v>
      </c>
      <c r="AY143" s="18" t="s">
        <v>115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8" t="s">
        <v>81</v>
      </c>
      <c r="BK143" s="209">
        <f>ROUND(I143*H143,2)</f>
        <v>0</v>
      </c>
      <c r="BL143" s="18" t="s">
        <v>121</v>
      </c>
      <c r="BM143" s="208" t="s">
        <v>204</v>
      </c>
    </row>
    <row r="144" s="2" customFormat="1">
      <c r="A144" s="39"/>
      <c r="B144" s="40"/>
      <c r="C144" s="41"/>
      <c r="D144" s="210" t="s">
        <v>123</v>
      </c>
      <c r="E144" s="41"/>
      <c r="F144" s="211" t="s">
        <v>137</v>
      </c>
      <c r="G144" s="41"/>
      <c r="H144" s="41"/>
      <c r="I144" s="212"/>
      <c r="J144" s="41"/>
      <c r="K144" s="41"/>
      <c r="L144" s="45"/>
      <c r="M144" s="213"/>
      <c r="N144" s="214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123</v>
      </c>
      <c r="AU144" s="18" t="s">
        <v>81</v>
      </c>
    </row>
    <row r="145" s="12" customFormat="1">
      <c r="A145" s="12"/>
      <c r="B145" s="215"/>
      <c r="C145" s="216"/>
      <c r="D145" s="210" t="s">
        <v>125</v>
      </c>
      <c r="E145" s="217" t="s">
        <v>19</v>
      </c>
      <c r="F145" s="218" t="s">
        <v>205</v>
      </c>
      <c r="G145" s="216"/>
      <c r="H145" s="217" t="s">
        <v>19</v>
      </c>
      <c r="I145" s="219"/>
      <c r="J145" s="216"/>
      <c r="K145" s="216"/>
      <c r="L145" s="220"/>
      <c r="M145" s="221"/>
      <c r="N145" s="222"/>
      <c r="O145" s="222"/>
      <c r="P145" s="222"/>
      <c r="Q145" s="222"/>
      <c r="R145" s="222"/>
      <c r="S145" s="222"/>
      <c r="T145" s="223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24" t="s">
        <v>125</v>
      </c>
      <c r="AU145" s="224" t="s">
        <v>81</v>
      </c>
      <c r="AV145" s="12" t="s">
        <v>81</v>
      </c>
      <c r="AW145" s="12" t="s">
        <v>127</v>
      </c>
      <c r="AX145" s="12" t="s">
        <v>73</v>
      </c>
      <c r="AY145" s="224" t="s">
        <v>115</v>
      </c>
    </row>
    <row r="146" s="12" customFormat="1">
      <c r="A146" s="12"/>
      <c r="B146" s="215"/>
      <c r="C146" s="216"/>
      <c r="D146" s="210" t="s">
        <v>125</v>
      </c>
      <c r="E146" s="217" t="s">
        <v>19</v>
      </c>
      <c r="F146" s="218" t="s">
        <v>206</v>
      </c>
      <c r="G146" s="216"/>
      <c r="H146" s="217" t="s">
        <v>19</v>
      </c>
      <c r="I146" s="219"/>
      <c r="J146" s="216"/>
      <c r="K146" s="216"/>
      <c r="L146" s="220"/>
      <c r="M146" s="221"/>
      <c r="N146" s="222"/>
      <c r="O146" s="222"/>
      <c r="P146" s="222"/>
      <c r="Q146" s="222"/>
      <c r="R146" s="222"/>
      <c r="S146" s="222"/>
      <c r="T146" s="223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24" t="s">
        <v>125</v>
      </c>
      <c r="AU146" s="224" t="s">
        <v>81</v>
      </c>
      <c r="AV146" s="12" t="s">
        <v>81</v>
      </c>
      <c r="AW146" s="12" t="s">
        <v>127</v>
      </c>
      <c r="AX146" s="12" t="s">
        <v>73</v>
      </c>
      <c r="AY146" s="224" t="s">
        <v>115</v>
      </c>
    </row>
    <row r="147" s="13" customFormat="1">
      <c r="A147" s="13"/>
      <c r="B147" s="225"/>
      <c r="C147" s="226"/>
      <c r="D147" s="210" t="s">
        <v>125</v>
      </c>
      <c r="E147" s="227" t="s">
        <v>19</v>
      </c>
      <c r="F147" s="228" t="s">
        <v>81</v>
      </c>
      <c r="G147" s="226"/>
      <c r="H147" s="229">
        <v>1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125</v>
      </c>
      <c r="AU147" s="235" t="s">
        <v>81</v>
      </c>
      <c r="AV147" s="13" t="s">
        <v>83</v>
      </c>
      <c r="AW147" s="13" t="s">
        <v>127</v>
      </c>
      <c r="AX147" s="13" t="s">
        <v>81</v>
      </c>
      <c r="AY147" s="235" t="s">
        <v>115</v>
      </c>
    </row>
    <row r="148" s="2" customFormat="1" ht="16.5" customHeight="1">
      <c r="A148" s="39"/>
      <c r="B148" s="40"/>
      <c r="C148" s="197" t="s">
        <v>207</v>
      </c>
      <c r="D148" s="197" t="s">
        <v>116</v>
      </c>
      <c r="E148" s="198" t="s">
        <v>208</v>
      </c>
      <c r="F148" s="199" t="s">
        <v>209</v>
      </c>
      <c r="G148" s="200" t="s">
        <v>210</v>
      </c>
      <c r="H148" s="201">
        <v>1</v>
      </c>
      <c r="I148" s="202"/>
      <c r="J148" s="203">
        <f>ROUND(I148*H148,2)</f>
        <v>0</v>
      </c>
      <c r="K148" s="199" t="s">
        <v>120</v>
      </c>
      <c r="L148" s="45"/>
      <c r="M148" s="204" t="s">
        <v>19</v>
      </c>
      <c r="N148" s="205" t="s">
        <v>44</v>
      </c>
      <c r="O148" s="85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08" t="s">
        <v>121</v>
      </c>
      <c r="AT148" s="208" t="s">
        <v>116</v>
      </c>
      <c r="AU148" s="208" t="s">
        <v>81</v>
      </c>
      <c r="AY148" s="18" t="s">
        <v>115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8" t="s">
        <v>81</v>
      </c>
      <c r="BK148" s="209">
        <f>ROUND(I148*H148,2)</f>
        <v>0</v>
      </c>
      <c r="BL148" s="18" t="s">
        <v>121</v>
      </c>
      <c r="BM148" s="208" t="s">
        <v>211</v>
      </c>
    </row>
    <row r="149" s="2" customFormat="1">
      <c r="A149" s="39"/>
      <c r="B149" s="40"/>
      <c r="C149" s="41"/>
      <c r="D149" s="210" t="s">
        <v>123</v>
      </c>
      <c r="E149" s="41"/>
      <c r="F149" s="211" t="s">
        <v>212</v>
      </c>
      <c r="G149" s="41"/>
      <c r="H149" s="41"/>
      <c r="I149" s="212"/>
      <c r="J149" s="41"/>
      <c r="K149" s="41"/>
      <c r="L149" s="45"/>
      <c r="M149" s="213"/>
      <c r="N149" s="214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123</v>
      </c>
      <c r="AU149" s="18" t="s">
        <v>81</v>
      </c>
    </row>
    <row r="150" s="12" customFormat="1">
      <c r="A150" s="12"/>
      <c r="B150" s="215"/>
      <c r="C150" s="216"/>
      <c r="D150" s="210" t="s">
        <v>125</v>
      </c>
      <c r="E150" s="217" t="s">
        <v>19</v>
      </c>
      <c r="F150" s="218" t="s">
        <v>213</v>
      </c>
      <c r="G150" s="216"/>
      <c r="H150" s="217" t="s">
        <v>19</v>
      </c>
      <c r="I150" s="219"/>
      <c r="J150" s="216"/>
      <c r="K150" s="216"/>
      <c r="L150" s="220"/>
      <c r="M150" s="221"/>
      <c r="N150" s="222"/>
      <c r="O150" s="222"/>
      <c r="P150" s="222"/>
      <c r="Q150" s="222"/>
      <c r="R150" s="222"/>
      <c r="S150" s="222"/>
      <c r="T150" s="223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24" t="s">
        <v>125</v>
      </c>
      <c r="AU150" s="224" t="s">
        <v>81</v>
      </c>
      <c r="AV150" s="12" t="s">
        <v>81</v>
      </c>
      <c r="AW150" s="12" t="s">
        <v>127</v>
      </c>
      <c r="AX150" s="12" t="s">
        <v>73</v>
      </c>
      <c r="AY150" s="224" t="s">
        <v>115</v>
      </c>
    </row>
    <row r="151" s="13" customFormat="1">
      <c r="A151" s="13"/>
      <c r="B151" s="225"/>
      <c r="C151" s="226"/>
      <c r="D151" s="210" t="s">
        <v>125</v>
      </c>
      <c r="E151" s="227" t="s">
        <v>19</v>
      </c>
      <c r="F151" s="228" t="s">
        <v>81</v>
      </c>
      <c r="G151" s="226"/>
      <c r="H151" s="229">
        <v>1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125</v>
      </c>
      <c r="AU151" s="235" t="s">
        <v>81</v>
      </c>
      <c r="AV151" s="13" t="s">
        <v>83</v>
      </c>
      <c r="AW151" s="13" t="s">
        <v>127</v>
      </c>
      <c r="AX151" s="13" t="s">
        <v>81</v>
      </c>
      <c r="AY151" s="235" t="s">
        <v>115</v>
      </c>
    </row>
    <row r="152" s="2" customFormat="1" ht="16.5" customHeight="1">
      <c r="A152" s="39"/>
      <c r="B152" s="40"/>
      <c r="C152" s="197" t="s">
        <v>214</v>
      </c>
      <c r="D152" s="197" t="s">
        <v>116</v>
      </c>
      <c r="E152" s="198" t="s">
        <v>215</v>
      </c>
      <c r="F152" s="199" t="s">
        <v>216</v>
      </c>
      <c r="G152" s="200" t="s">
        <v>119</v>
      </c>
      <c r="H152" s="201">
        <v>1</v>
      </c>
      <c r="I152" s="202"/>
      <c r="J152" s="203">
        <f>ROUND(I152*H152,2)</f>
        <v>0</v>
      </c>
      <c r="K152" s="199" t="s">
        <v>120</v>
      </c>
      <c r="L152" s="45"/>
      <c r="M152" s="204" t="s">
        <v>19</v>
      </c>
      <c r="N152" s="205" t="s">
        <v>44</v>
      </c>
      <c r="O152" s="85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08" t="s">
        <v>121</v>
      </c>
      <c r="AT152" s="208" t="s">
        <v>116</v>
      </c>
      <c r="AU152" s="208" t="s">
        <v>81</v>
      </c>
      <c r="AY152" s="18" t="s">
        <v>115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8" t="s">
        <v>81</v>
      </c>
      <c r="BK152" s="209">
        <f>ROUND(I152*H152,2)</f>
        <v>0</v>
      </c>
      <c r="BL152" s="18" t="s">
        <v>121</v>
      </c>
      <c r="BM152" s="208" t="s">
        <v>217</v>
      </c>
    </row>
    <row r="153" s="2" customFormat="1">
      <c r="A153" s="39"/>
      <c r="B153" s="40"/>
      <c r="C153" s="41"/>
      <c r="D153" s="210" t="s">
        <v>123</v>
      </c>
      <c r="E153" s="41"/>
      <c r="F153" s="211" t="s">
        <v>218</v>
      </c>
      <c r="G153" s="41"/>
      <c r="H153" s="41"/>
      <c r="I153" s="212"/>
      <c r="J153" s="41"/>
      <c r="K153" s="41"/>
      <c r="L153" s="45"/>
      <c r="M153" s="213"/>
      <c r="N153" s="214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123</v>
      </c>
      <c r="AU153" s="18" t="s">
        <v>81</v>
      </c>
    </row>
    <row r="154" s="12" customFormat="1">
      <c r="A154" s="12"/>
      <c r="B154" s="215"/>
      <c r="C154" s="216"/>
      <c r="D154" s="210" t="s">
        <v>125</v>
      </c>
      <c r="E154" s="217" t="s">
        <v>19</v>
      </c>
      <c r="F154" s="218" t="s">
        <v>219</v>
      </c>
      <c r="G154" s="216"/>
      <c r="H154" s="217" t="s">
        <v>19</v>
      </c>
      <c r="I154" s="219"/>
      <c r="J154" s="216"/>
      <c r="K154" s="216"/>
      <c r="L154" s="220"/>
      <c r="M154" s="221"/>
      <c r="N154" s="222"/>
      <c r="O154" s="222"/>
      <c r="P154" s="222"/>
      <c r="Q154" s="222"/>
      <c r="R154" s="222"/>
      <c r="S154" s="222"/>
      <c r="T154" s="223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24" t="s">
        <v>125</v>
      </c>
      <c r="AU154" s="224" t="s">
        <v>81</v>
      </c>
      <c r="AV154" s="12" t="s">
        <v>81</v>
      </c>
      <c r="AW154" s="12" t="s">
        <v>127</v>
      </c>
      <c r="AX154" s="12" t="s">
        <v>73</v>
      </c>
      <c r="AY154" s="224" t="s">
        <v>115</v>
      </c>
    </row>
    <row r="155" s="13" customFormat="1">
      <c r="A155" s="13"/>
      <c r="B155" s="225"/>
      <c r="C155" s="226"/>
      <c r="D155" s="210" t="s">
        <v>125</v>
      </c>
      <c r="E155" s="227" t="s">
        <v>19</v>
      </c>
      <c r="F155" s="228" t="s">
        <v>81</v>
      </c>
      <c r="G155" s="226"/>
      <c r="H155" s="229">
        <v>1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125</v>
      </c>
      <c r="AU155" s="235" t="s">
        <v>81</v>
      </c>
      <c r="AV155" s="13" t="s">
        <v>83</v>
      </c>
      <c r="AW155" s="13" t="s">
        <v>127</v>
      </c>
      <c r="AX155" s="13" t="s">
        <v>81</v>
      </c>
      <c r="AY155" s="235" t="s">
        <v>115</v>
      </c>
    </row>
    <row r="156" s="2" customFormat="1" ht="16.5" customHeight="1">
      <c r="A156" s="39"/>
      <c r="B156" s="40"/>
      <c r="C156" s="197" t="s">
        <v>220</v>
      </c>
      <c r="D156" s="197" t="s">
        <v>116</v>
      </c>
      <c r="E156" s="198" t="s">
        <v>221</v>
      </c>
      <c r="F156" s="199" t="s">
        <v>222</v>
      </c>
      <c r="G156" s="200" t="s">
        <v>119</v>
      </c>
      <c r="H156" s="201">
        <v>1</v>
      </c>
      <c r="I156" s="202"/>
      <c r="J156" s="203">
        <f>ROUND(I156*H156,2)</f>
        <v>0</v>
      </c>
      <c r="K156" s="199" t="s">
        <v>19</v>
      </c>
      <c r="L156" s="45"/>
      <c r="M156" s="204" t="s">
        <v>19</v>
      </c>
      <c r="N156" s="205" t="s">
        <v>44</v>
      </c>
      <c r="O156" s="85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08" t="s">
        <v>121</v>
      </c>
      <c r="AT156" s="208" t="s">
        <v>116</v>
      </c>
      <c r="AU156" s="208" t="s">
        <v>81</v>
      </c>
      <c r="AY156" s="18" t="s">
        <v>115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8" t="s">
        <v>81</v>
      </c>
      <c r="BK156" s="209">
        <f>ROUND(I156*H156,2)</f>
        <v>0</v>
      </c>
      <c r="BL156" s="18" t="s">
        <v>121</v>
      </c>
      <c r="BM156" s="208" t="s">
        <v>223</v>
      </c>
    </row>
    <row r="157" s="2" customFormat="1">
      <c r="A157" s="39"/>
      <c r="B157" s="40"/>
      <c r="C157" s="41"/>
      <c r="D157" s="210" t="s">
        <v>123</v>
      </c>
      <c r="E157" s="41"/>
      <c r="F157" s="211" t="s">
        <v>218</v>
      </c>
      <c r="G157" s="41"/>
      <c r="H157" s="41"/>
      <c r="I157" s="212"/>
      <c r="J157" s="41"/>
      <c r="K157" s="41"/>
      <c r="L157" s="45"/>
      <c r="M157" s="213"/>
      <c r="N157" s="214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123</v>
      </c>
      <c r="AU157" s="18" t="s">
        <v>81</v>
      </c>
    </row>
    <row r="158" s="12" customFormat="1">
      <c r="A158" s="12"/>
      <c r="B158" s="215"/>
      <c r="C158" s="216"/>
      <c r="D158" s="210" t="s">
        <v>125</v>
      </c>
      <c r="E158" s="217" t="s">
        <v>19</v>
      </c>
      <c r="F158" s="218" t="s">
        <v>224</v>
      </c>
      <c r="G158" s="216"/>
      <c r="H158" s="217" t="s">
        <v>19</v>
      </c>
      <c r="I158" s="219"/>
      <c r="J158" s="216"/>
      <c r="K158" s="216"/>
      <c r="L158" s="220"/>
      <c r="M158" s="221"/>
      <c r="N158" s="222"/>
      <c r="O158" s="222"/>
      <c r="P158" s="222"/>
      <c r="Q158" s="222"/>
      <c r="R158" s="222"/>
      <c r="S158" s="222"/>
      <c r="T158" s="223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24" t="s">
        <v>125</v>
      </c>
      <c r="AU158" s="224" t="s">
        <v>81</v>
      </c>
      <c r="AV158" s="12" t="s">
        <v>81</v>
      </c>
      <c r="AW158" s="12" t="s">
        <v>127</v>
      </c>
      <c r="AX158" s="12" t="s">
        <v>73</v>
      </c>
      <c r="AY158" s="224" t="s">
        <v>115</v>
      </c>
    </row>
    <row r="159" s="12" customFormat="1">
      <c r="A159" s="12"/>
      <c r="B159" s="215"/>
      <c r="C159" s="216"/>
      <c r="D159" s="210" t="s">
        <v>125</v>
      </c>
      <c r="E159" s="217" t="s">
        <v>19</v>
      </c>
      <c r="F159" s="218" t="s">
        <v>225</v>
      </c>
      <c r="G159" s="216"/>
      <c r="H159" s="217" t="s">
        <v>19</v>
      </c>
      <c r="I159" s="219"/>
      <c r="J159" s="216"/>
      <c r="K159" s="216"/>
      <c r="L159" s="220"/>
      <c r="M159" s="221"/>
      <c r="N159" s="222"/>
      <c r="O159" s="222"/>
      <c r="P159" s="222"/>
      <c r="Q159" s="222"/>
      <c r="R159" s="222"/>
      <c r="S159" s="222"/>
      <c r="T159" s="223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24" t="s">
        <v>125</v>
      </c>
      <c r="AU159" s="224" t="s">
        <v>81</v>
      </c>
      <c r="AV159" s="12" t="s">
        <v>81</v>
      </c>
      <c r="AW159" s="12" t="s">
        <v>127</v>
      </c>
      <c r="AX159" s="12" t="s">
        <v>73</v>
      </c>
      <c r="AY159" s="224" t="s">
        <v>115</v>
      </c>
    </row>
    <row r="160" s="13" customFormat="1">
      <c r="A160" s="13"/>
      <c r="B160" s="225"/>
      <c r="C160" s="226"/>
      <c r="D160" s="210" t="s">
        <v>125</v>
      </c>
      <c r="E160" s="227" t="s">
        <v>19</v>
      </c>
      <c r="F160" s="228" t="s">
        <v>81</v>
      </c>
      <c r="G160" s="226"/>
      <c r="H160" s="229">
        <v>1</v>
      </c>
      <c r="I160" s="230"/>
      <c r="J160" s="226"/>
      <c r="K160" s="226"/>
      <c r="L160" s="231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125</v>
      </c>
      <c r="AU160" s="235" t="s">
        <v>81</v>
      </c>
      <c r="AV160" s="13" t="s">
        <v>83</v>
      </c>
      <c r="AW160" s="13" t="s">
        <v>127</v>
      </c>
      <c r="AX160" s="13" t="s">
        <v>81</v>
      </c>
      <c r="AY160" s="235" t="s">
        <v>115</v>
      </c>
    </row>
    <row r="161" s="2" customFormat="1" ht="6.96" customHeight="1">
      <c r="A161" s="39"/>
      <c r="B161" s="60"/>
      <c r="C161" s="61"/>
      <c r="D161" s="61"/>
      <c r="E161" s="61"/>
      <c r="F161" s="61"/>
      <c r="G161" s="61"/>
      <c r="H161" s="61"/>
      <c r="I161" s="61"/>
      <c r="J161" s="61"/>
      <c r="K161" s="61"/>
      <c r="L161" s="45"/>
      <c r="M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</row>
  </sheetData>
  <sheetProtection sheet="1" autoFilter="0" formatColumns="0" formatRows="0" objects="1" scenarios="1" spinCount="100000" saltValue="zKhNX1q+3fBi0aDOKBkXrqwYboDv4PJRyiks+bsm1/NWJK7P8Xm48A1ipZCXyEUmQK1SJD9szYHSchx3Mxk+lA==" hashValue="gJ5Tt5fx72m6XfqlBALm0zeolggKoki6H1cBKxOV8YMJYW6Awgee1bQKQMRFx/sogo+W2faceHZbdnv0xcxFTA==" algorithmName="SHA-512" password="CC35"/>
  <autoFilter ref="C79:K16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II/392 Jasenice – most ev. č. 392-005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226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12. 11. 2020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93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35.25" customHeight="1">
      <c r="A27" s="139"/>
      <c r="B27" s="140"/>
      <c r="C27" s="139"/>
      <c r="D27" s="139"/>
      <c r="E27" s="141" t="s">
        <v>38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ROUND((SUM(BE82:BE151)),  2)</f>
        <v>0</v>
      </c>
      <c r="G33" s="39"/>
      <c r="H33" s="39"/>
      <c r="I33" s="149">
        <v>0.20999999999999999</v>
      </c>
      <c r="J33" s="148">
        <f>ROUND(((SUM(BE82:BE151))*I33),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ROUND((SUM(BF82:BF151)),  2)</f>
        <v>0</v>
      </c>
      <c r="G34" s="39"/>
      <c r="H34" s="39"/>
      <c r="I34" s="149">
        <v>0.14999999999999999</v>
      </c>
      <c r="J34" s="148">
        <f>ROUND(((SUM(BF82:BF151))*I34),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ROUND((SUM(BG82:BG151)),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ROUND((SUM(BH82:BH151)),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ROUND((SUM(BI82:BI151)),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II/392 Jasenice – most ev. č. 392-005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110 - Dopravně-inženýrská opatření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Jasenice</v>
      </c>
      <c r="G52" s="41"/>
      <c r="H52" s="41"/>
      <c r="I52" s="33" t="s">
        <v>23</v>
      </c>
      <c r="J52" s="73" t="str">
        <f>IF(J12="","",J12)</f>
        <v>12. 11. 2020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KSÚS Vysočiny p.o.</v>
      </c>
      <c r="G54" s="41"/>
      <c r="H54" s="41"/>
      <c r="I54" s="33" t="s">
        <v>32</v>
      </c>
      <c r="J54" s="37" t="str">
        <f>E21</f>
        <v>Ing. Petr Šedivý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 Petr Šedivý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227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4" customFormat="1" ht="19.92" customHeight="1">
      <c r="A61" s="14"/>
      <c r="B61" s="239"/>
      <c r="C61" s="240"/>
      <c r="D61" s="241" t="s">
        <v>228</v>
      </c>
      <c r="E61" s="242"/>
      <c r="F61" s="242"/>
      <c r="G61" s="242"/>
      <c r="H61" s="242"/>
      <c r="I61" s="242"/>
      <c r="J61" s="243">
        <f>J84</f>
        <v>0</v>
      </c>
      <c r="K61" s="240"/>
      <c r="L61" s="24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9" customFormat="1" ht="24.96" customHeight="1">
      <c r="A62" s="9"/>
      <c r="B62" s="166"/>
      <c r="C62" s="167"/>
      <c r="D62" s="168" t="s">
        <v>98</v>
      </c>
      <c r="E62" s="169"/>
      <c r="F62" s="169"/>
      <c r="G62" s="169"/>
      <c r="H62" s="169"/>
      <c r="I62" s="169"/>
      <c r="J62" s="170">
        <f>J141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99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II/392 Jasenice – most ev. č. 392-005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91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110 - Dopravně-inženýrská opatření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Jasenice</v>
      </c>
      <c r="G76" s="41"/>
      <c r="H76" s="41"/>
      <c r="I76" s="33" t="s">
        <v>23</v>
      </c>
      <c r="J76" s="73" t="str">
        <f>IF(J12="","",J12)</f>
        <v>12. 11. 2020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KSÚS Vysočiny p.o.</v>
      </c>
      <c r="G78" s="41"/>
      <c r="H78" s="41"/>
      <c r="I78" s="33" t="s">
        <v>32</v>
      </c>
      <c r="J78" s="37" t="str">
        <f>E21</f>
        <v>Ing. Petr Šedivý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30</v>
      </c>
      <c r="D79" s="41"/>
      <c r="E79" s="41"/>
      <c r="F79" s="28" t="str">
        <f>IF(E18="","",E18)</f>
        <v>Vyplň údaj</v>
      </c>
      <c r="G79" s="41"/>
      <c r="H79" s="41"/>
      <c r="I79" s="33" t="s">
        <v>35</v>
      </c>
      <c r="J79" s="37" t="str">
        <f>E24</f>
        <v>Ing Petr Šedivý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0" customFormat="1" ht="29.28" customHeight="1">
      <c r="A81" s="172"/>
      <c r="B81" s="173"/>
      <c r="C81" s="174" t="s">
        <v>100</v>
      </c>
      <c r="D81" s="175" t="s">
        <v>58</v>
      </c>
      <c r="E81" s="175" t="s">
        <v>54</v>
      </c>
      <c r="F81" s="175" t="s">
        <v>55</v>
      </c>
      <c r="G81" s="175" t="s">
        <v>101</v>
      </c>
      <c r="H81" s="175" t="s">
        <v>102</v>
      </c>
      <c r="I81" s="175" t="s">
        <v>103</v>
      </c>
      <c r="J81" s="175" t="s">
        <v>96</v>
      </c>
      <c r="K81" s="176" t="s">
        <v>104</v>
      </c>
      <c r="L81" s="177"/>
      <c r="M81" s="93" t="s">
        <v>19</v>
      </c>
      <c r="N81" s="94" t="s">
        <v>43</v>
      </c>
      <c r="O81" s="94" t="s">
        <v>105</v>
      </c>
      <c r="P81" s="94" t="s">
        <v>106</v>
      </c>
      <c r="Q81" s="94" t="s">
        <v>107</v>
      </c>
      <c r="R81" s="94" t="s">
        <v>108</v>
      </c>
      <c r="S81" s="94" t="s">
        <v>109</v>
      </c>
      <c r="T81" s="95" t="s">
        <v>110</v>
      </c>
      <c r="U81" s="172"/>
      <c r="V81" s="172"/>
      <c r="W81" s="172"/>
      <c r="X81" s="172"/>
      <c r="Y81" s="172"/>
      <c r="Z81" s="172"/>
      <c r="AA81" s="172"/>
      <c r="AB81" s="172"/>
      <c r="AC81" s="172"/>
      <c r="AD81" s="172"/>
      <c r="AE81" s="172"/>
    </row>
    <row r="82" s="2" customFormat="1" ht="22.8" customHeight="1">
      <c r="A82" s="39"/>
      <c r="B82" s="40"/>
      <c r="C82" s="100" t="s">
        <v>111</v>
      </c>
      <c r="D82" s="41"/>
      <c r="E82" s="41"/>
      <c r="F82" s="41"/>
      <c r="G82" s="41"/>
      <c r="H82" s="41"/>
      <c r="I82" s="41"/>
      <c r="J82" s="178">
        <f>BK82</f>
        <v>0</v>
      </c>
      <c r="K82" s="41"/>
      <c r="L82" s="45"/>
      <c r="M82" s="96"/>
      <c r="N82" s="179"/>
      <c r="O82" s="97"/>
      <c r="P82" s="180">
        <f>P83+P141</f>
        <v>0</v>
      </c>
      <c r="Q82" s="97"/>
      <c r="R82" s="180">
        <f>R83+R141</f>
        <v>0</v>
      </c>
      <c r="S82" s="97"/>
      <c r="T82" s="181">
        <f>T83+T141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72</v>
      </c>
      <c r="AU82" s="18" t="s">
        <v>97</v>
      </c>
      <c r="BK82" s="182">
        <f>BK83+BK141</f>
        <v>0</v>
      </c>
    </row>
    <row r="83" s="11" customFormat="1" ht="25.92" customHeight="1">
      <c r="A83" s="11"/>
      <c r="B83" s="183"/>
      <c r="C83" s="184"/>
      <c r="D83" s="185" t="s">
        <v>72</v>
      </c>
      <c r="E83" s="186" t="s">
        <v>229</v>
      </c>
      <c r="F83" s="186" t="s">
        <v>230</v>
      </c>
      <c r="G83" s="184"/>
      <c r="H83" s="184"/>
      <c r="I83" s="187"/>
      <c r="J83" s="188">
        <f>BK83</f>
        <v>0</v>
      </c>
      <c r="K83" s="184"/>
      <c r="L83" s="189"/>
      <c r="M83" s="190"/>
      <c r="N83" s="191"/>
      <c r="O83" s="191"/>
      <c r="P83" s="192">
        <f>P84</f>
        <v>0</v>
      </c>
      <c r="Q83" s="191"/>
      <c r="R83" s="192">
        <f>R84</f>
        <v>0</v>
      </c>
      <c r="S83" s="191"/>
      <c r="T83" s="193">
        <f>T84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4" t="s">
        <v>81</v>
      </c>
      <c r="AT83" s="195" t="s">
        <v>72</v>
      </c>
      <c r="AU83" s="195" t="s">
        <v>73</v>
      </c>
      <c r="AY83" s="194" t="s">
        <v>115</v>
      </c>
      <c r="BK83" s="196">
        <f>BK84</f>
        <v>0</v>
      </c>
    </row>
    <row r="84" s="11" customFormat="1" ht="22.8" customHeight="1">
      <c r="A84" s="11"/>
      <c r="B84" s="183"/>
      <c r="C84" s="184"/>
      <c r="D84" s="185" t="s">
        <v>72</v>
      </c>
      <c r="E84" s="245" t="s">
        <v>171</v>
      </c>
      <c r="F84" s="245" t="s">
        <v>231</v>
      </c>
      <c r="G84" s="184"/>
      <c r="H84" s="184"/>
      <c r="I84" s="187"/>
      <c r="J84" s="246">
        <f>BK84</f>
        <v>0</v>
      </c>
      <c r="K84" s="184"/>
      <c r="L84" s="189"/>
      <c r="M84" s="190"/>
      <c r="N84" s="191"/>
      <c r="O84" s="191"/>
      <c r="P84" s="192">
        <f>SUM(P85:P140)</f>
        <v>0</v>
      </c>
      <c r="Q84" s="191"/>
      <c r="R84" s="192">
        <f>SUM(R85:R140)</f>
        <v>0</v>
      </c>
      <c r="S84" s="191"/>
      <c r="T84" s="193">
        <f>SUM(T85:T140)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4" t="s">
        <v>81</v>
      </c>
      <c r="AT84" s="195" t="s">
        <v>72</v>
      </c>
      <c r="AU84" s="195" t="s">
        <v>81</v>
      </c>
      <c r="AY84" s="194" t="s">
        <v>115</v>
      </c>
      <c r="BK84" s="196">
        <f>SUM(BK85:BK140)</f>
        <v>0</v>
      </c>
    </row>
    <row r="85" s="2" customFormat="1" ht="16.5" customHeight="1">
      <c r="A85" s="39"/>
      <c r="B85" s="40"/>
      <c r="C85" s="197" t="s">
        <v>81</v>
      </c>
      <c r="D85" s="197" t="s">
        <v>116</v>
      </c>
      <c r="E85" s="198" t="s">
        <v>232</v>
      </c>
      <c r="F85" s="199" t="s">
        <v>233</v>
      </c>
      <c r="G85" s="200" t="s">
        <v>210</v>
      </c>
      <c r="H85" s="201">
        <v>20</v>
      </c>
      <c r="I85" s="202"/>
      <c r="J85" s="203">
        <f>ROUND(I85*H85,2)</f>
        <v>0</v>
      </c>
      <c r="K85" s="199" t="s">
        <v>120</v>
      </c>
      <c r="L85" s="45"/>
      <c r="M85" s="204" t="s">
        <v>19</v>
      </c>
      <c r="N85" s="205" t="s">
        <v>44</v>
      </c>
      <c r="O85" s="85"/>
      <c r="P85" s="206">
        <f>O85*H85</f>
        <v>0</v>
      </c>
      <c r="Q85" s="206">
        <v>0</v>
      </c>
      <c r="R85" s="206">
        <f>Q85*H85</f>
        <v>0</v>
      </c>
      <c r="S85" s="206">
        <v>0</v>
      </c>
      <c r="T85" s="207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8" t="s">
        <v>114</v>
      </c>
      <c r="AT85" s="208" t="s">
        <v>116</v>
      </c>
      <c r="AU85" s="208" t="s">
        <v>83</v>
      </c>
      <c r="AY85" s="18" t="s">
        <v>115</v>
      </c>
      <c r="BE85" s="209">
        <f>IF(N85="základní",J85,0)</f>
        <v>0</v>
      </c>
      <c r="BF85" s="209">
        <f>IF(N85="snížená",J85,0)</f>
        <v>0</v>
      </c>
      <c r="BG85" s="209">
        <f>IF(N85="zákl. přenesená",J85,0)</f>
        <v>0</v>
      </c>
      <c r="BH85" s="209">
        <f>IF(N85="sníž. přenesená",J85,0)</f>
        <v>0</v>
      </c>
      <c r="BI85" s="209">
        <f>IF(N85="nulová",J85,0)</f>
        <v>0</v>
      </c>
      <c r="BJ85" s="18" t="s">
        <v>81</v>
      </c>
      <c r="BK85" s="209">
        <f>ROUND(I85*H85,2)</f>
        <v>0</v>
      </c>
      <c r="BL85" s="18" t="s">
        <v>114</v>
      </c>
      <c r="BM85" s="208" t="s">
        <v>234</v>
      </c>
    </row>
    <row r="86" s="2" customFormat="1">
      <c r="A86" s="39"/>
      <c r="B86" s="40"/>
      <c r="C86" s="41"/>
      <c r="D86" s="210" t="s">
        <v>123</v>
      </c>
      <c r="E86" s="41"/>
      <c r="F86" s="211" t="s">
        <v>235</v>
      </c>
      <c r="G86" s="41"/>
      <c r="H86" s="41"/>
      <c r="I86" s="212"/>
      <c r="J86" s="41"/>
      <c r="K86" s="41"/>
      <c r="L86" s="45"/>
      <c r="M86" s="213"/>
      <c r="N86" s="214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123</v>
      </c>
      <c r="AU86" s="18" t="s">
        <v>83</v>
      </c>
    </row>
    <row r="87" s="12" customFormat="1">
      <c r="A87" s="12"/>
      <c r="B87" s="215"/>
      <c r="C87" s="216"/>
      <c r="D87" s="210" t="s">
        <v>125</v>
      </c>
      <c r="E87" s="217" t="s">
        <v>19</v>
      </c>
      <c r="F87" s="218" t="s">
        <v>236</v>
      </c>
      <c r="G87" s="216"/>
      <c r="H87" s="217" t="s">
        <v>19</v>
      </c>
      <c r="I87" s="219"/>
      <c r="J87" s="216"/>
      <c r="K87" s="216"/>
      <c r="L87" s="220"/>
      <c r="M87" s="221"/>
      <c r="N87" s="222"/>
      <c r="O87" s="222"/>
      <c r="P87" s="222"/>
      <c r="Q87" s="222"/>
      <c r="R87" s="222"/>
      <c r="S87" s="222"/>
      <c r="T87" s="223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24" t="s">
        <v>125</v>
      </c>
      <c r="AU87" s="224" t="s">
        <v>83</v>
      </c>
      <c r="AV87" s="12" t="s">
        <v>81</v>
      </c>
      <c r="AW87" s="12" t="s">
        <v>127</v>
      </c>
      <c r="AX87" s="12" t="s">
        <v>73</v>
      </c>
      <c r="AY87" s="224" t="s">
        <v>115</v>
      </c>
    </row>
    <row r="88" s="12" customFormat="1">
      <c r="A88" s="12"/>
      <c r="B88" s="215"/>
      <c r="C88" s="216"/>
      <c r="D88" s="210" t="s">
        <v>125</v>
      </c>
      <c r="E88" s="217" t="s">
        <v>19</v>
      </c>
      <c r="F88" s="218" t="s">
        <v>237</v>
      </c>
      <c r="G88" s="216"/>
      <c r="H88" s="217" t="s">
        <v>19</v>
      </c>
      <c r="I88" s="219"/>
      <c r="J88" s="216"/>
      <c r="K88" s="216"/>
      <c r="L88" s="220"/>
      <c r="M88" s="221"/>
      <c r="N88" s="222"/>
      <c r="O88" s="222"/>
      <c r="P88" s="222"/>
      <c r="Q88" s="222"/>
      <c r="R88" s="222"/>
      <c r="S88" s="222"/>
      <c r="T88" s="223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24" t="s">
        <v>125</v>
      </c>
      <c r="AU88" s="224" t="s">
        <v>83</v>
      </c>
      <c r="AV88" s="12" t="s">
        <v>81</v>
      </c>
      <c r="AW88" s="12" t="s">
        <v>127</v>
      </c>
      <c r="AX88" s="12" t="s">
        <v>73</v>
      </c>
      <c r="AY88" s="224" t="s">
        <v>115</v>
      </c>
    </row>
    <row r="89" s="13" customFormat="1">
      <c r="A89" s="13"/>
      <c r="B89" s="225"/>
      <c r="C89" s="226"/>
      <c r="D89" s="210" t="s">
        <v>125</v>
      </c>
      <c r="E89" s="227" t="s">
        <v>19</v>
      </c>
      <c r="F89" s="228" t="s">
        <v>238</v>
      </c>
      <c r="G89" s="226"/>
      <c r="H89" s="229">
        <v>20</v>
      </c>
      <c r="I89" s="230"/>
      <c r="J89" s="226"/>
      <c r="K89" s="226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125</v>
      </c>
      <c r="AU89" s="235" t="s">
        <v>83</v>
      </c>
      <c r="AV89" s="13" t="s">
        <v>83</v>
      </c>
      <c r="AW89" s="13" t="s">
        <v>127</v>
      </c>
      <c r="AX89" s="13" t="s">
        <v>81</v>
      </c>
      <c r="AY89" s="235" t="s">
        <v>115</v>
      </c>
    </row>
    <row r="90" s="2" customFormat="1">
      <c r="A90" s="39"/>
      <c r="B90" s="40"/>
      <c r="C90" s="197" t="s">
        <v>83</v>
      </c>
      <c r="D90" s="197" t="s">
        <v>116</v>
      </c>
      <c r="E90" s="198" t="s">
        <v>239</v>
      </c>
      <c r="F90" s="199" t="s">
        <v>240</v>
      </c>
      <c r="G90" s="200" t="s">
        <v>210</v>
      </c>
      <c r="H90" s="201">
        <v>18</v>
      </c>
      <c r="I90" s="202"/>
      <c r="J90" s="203">
        <f>ROUND(I90*H90,2)</f>
        <v>0</v>
      </c>
      <c r="K90" s="199" t="s">
        <v>19</v>
      </c>
      <c r="L90" s="45"/>
      <c r="M90" s="204" t="s">
        <v>19</v>
      </c>
      <c r="N90" s="205" t="s">
        <v>44</v>
      </c>
      <c r="O90" s="85"/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8" t="s">
        <v>114</v>
      </c>
      <c r="AT90" s="208" t="s">
        <v>116</v>
      </c>
      <c r="AU90" s="208" t="s">
        <v>83</v>
      </c>
      <c r="AY90" s="18" t="s">
        <v>115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8" t="s">
        <v>81</v>
      </c>
      <c r="BK90" s="209">
        <f>ROUND(I90*H90,2)</f>
        <v>0</v>
      </c>
      <c r="BL90" s="18" t="s">
        <v>114</v>
      </c>
      <c r="BM90" s="208" t="s">
        <v>241</v>
      </c>
    </row>
    <row r="91" s="2" customFormat="1">
      <c r="A91" s="39"/>
      <c r="B91" s="40"/>
      <c r="C91" s="41"/>
      <c r="D91" s="210" t="s">
        <v>123</v>
      </c>
      <c r="E91" s="41"/>
      <c r="F91" s="211" t="s">
        <v>242</v>
      </c>
      <c r="G91" s="41"/>
      <c r="H91" s="41"/>
      <c r="I91" s="212"/>
      <c r="J91" s="41"/>
      <c r="K91" s="41"/>
      <c r="L91" s="45"/>
      <c r="M91" s="213"/>
      <c r="N91" s="214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123</v>
      </c>
      <c r="AU91" s="18" t="s">
        <v>83</v>
      </c>
    </row>
    <row r="92" s="12" customFormat="1">
      <c r="A92" s="12"/>
      <c r="B92" s="215"/>
      <c r="C92" s="216"/>
      <c r="D92" s="210" t="s">
        <v>125</v>
      </c>
      <c r="E92" s="217" t="s">
        <v>19</v>
      </c>
      <c r="F92" s="218" t="s">
        <v>243</v>
      </c>
      <c r="G92" s="216"/>
      <c r="H92" s="217" t="s">
        <v>19</v>
      </c>
      <c r="I92" s="219"/>
      <c r="J92" s="216"/>
      <c r="K92" s="216"/>
      <c r="L92" s="220"/>
      <c r="M92" s="221"/>
      <c r="N92" s="222"/>
      <c r="O92" s="222"/>
      <c r="P92" s="222"/>
      <c r="Q92" s="222"/>
      <c r="R92" s="222"/>
      <c r="S92" s="222"/>
      <c r="T92" s="223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24" t="s">
        <v>125</v>
      </c>
      <c r="AU92" s="224" t="s">
        <v>83</v>
      </c>
      <c r="AV92" s="12" t="s">
        <v>81</v>
      </c>
      <c r="AW92" s="12" t="s">
        <v>127</v>
      </c>
      <c r="AX92" s="12" t="s">
        <v>73</v>
      </c>
      <c r="AY92" s="224" t="s">
        <v>115</v>
      </c>
    </row>
    <row r="93" s="12" customFormat="1">
      <c r="A93" s="12"/>
      <c r="B93" s="215"/>
      <c r="C93" s="216"/>
      <c r="D93" s="210" t="s">
        <v>125</v>
      </c>
      <c r="E93" s="217" t="s">
        <v>19</v>
      </c>
      <c r="F93" s="218" t="s">
        <v>244</v>
      </c>
      <c r="G93" s="216"/>
      <c r="H93" s="217" t="s">
        <v>19</v>
      </c>
      <c r="I93" s="219"/>
      <c r="J93" s="216"/>
      <c r="K93" s="216"/>
      <c r="L93" s="220"/>
      <c r="M93" s="221"/>
      <c r="N93" s="222"/>
      <c r="O93" s="222"/>
      <c r="P93" s="222"/>
      <c r="Q93" s="222"/>
      <c r="R93" s="222"/>
      <c r="S93" s="222"/>
      <c r="T93" s="223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24" t="s">
        <v>125</v>
      </c>
      <c r="AU93" s="224" t="s">
        <v>83</v>
      </c>
      <c r="AV93" s="12" t="s">
        <v>81</v>
      </c>
      <c r="AW93" s="12" t="s">
        <v>127</v>
      </c>
      <c r="AX93" s="12" t="s">
        <v>73</v>
      </c>
      <c r="AY93" s="224" t="s">
        <v>115</v>
      </c>
    </row>
    <row r="94" s="12" customFormat="1">
      <c r="A94" s="12"/>
      <c r="B94" s="215"/>
      <c r="C94" s="216"/>
      <c r="D94" s="210" t="s">
        <v>125</v>
      </c>
      <c r="E94" s="217" t="s">
        <v>19</v>
      </c>
      <c r="F94" s="218" t="s">
        <v>245</v>
      </c>
      <c r="G94" s="216"/>
      <c r="H94" s="217" t="s">
        <v>19</v>
      </c>
      <c r="I94" s="219"/>
      <c r="J94" s="216"/>
      <c r="K94" s="216"/>
      <c r="L94" s="220"/>
      <c r="M94" s="221"/>
      <c r="N94" s="222"/>
      <c r="O94" s="222"/>
      <c r="P94" s="222"/>
      <c r="Q94" s="222"/>
      <c r="R94" s="222"/>
      <c r="S94" s="222"/>
      <c r="T94" s="223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24" t="s">
        <v>125</v>
      </c>
      <c r="AU94" s="224" t="s">
        <v>83</v>
      </c>
      <c r="AV94" s="12" t="s">
        <v>81</v>
      </c>
      <c r="AW94" s="12" t="s">
        <v>127</v>
      </c>
      <c r="AX94" s="12" t="s">
        <v>73</v>
      </c>
      <c r="AY94" s="224" t="s">
        <v>115</v>
      </c>
    </row>
    <row r="95" s="13" customFormat="1">
      <c r="A95" s="13"/>
      <c r="B95" s="225"/>
      <c r="C95" s="226"/>
      <c r="D95" s="210" t="s">
        <v>125</v>
      </c>
      <c r="E95" s="227" t="s">
        <v>19</v>
      </c>
      <c r="F95" s="228" t="s">
        <v>83</v>
      </c>
      <c r="G95" s="226"/>
      <c r="H95" s="229">
        <v>2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125</v>
      </c>
      <c r="AU95" s="235" t="s">
        <v>83</v>
      </c>
      <c r="AV95" s="13" t="s">
        <v>83</v>
      </c>
      <c r="AW95" s="13" t="s">
        <v>127</v>
      </c>
      <c r="AX95" s="13" t="s">
        <v>73</v>
      </c>
      <c r="AY95" s="235" t="s">
        <v>115</v>
      </c>
    </row>
    <row r="96" s="12" customFormat="1">
      <c r="A96" s="12"/>
      <c r="B96" s="215"/>
      <c r="C96" s="216"/>
      <c r="D96" s="210" t="s">
        <v>125</v>
      </c>
      <c r="E96" s="217" t="s">
        <v>19</v>
      </c>
      <c r="F96" s="218" t="s">
        <v>246</v>
      </c>
      <c r="G96" s="216"/>
      <c r="H96" s="217" t="s">
        <v>19</v>
      </c>
      <c r="I96" s="219"/>
      <c r="J96" s="216"/>
      <c r="K96" s="216"/>
      <c r="L96" s="220"/>
      <c r="M96" s="221"/>
      <c r="N96" s="222"/>
      <c r="O96" s="222"/>
      <c r="P96" s="222"/>
      <c r="Q96" s="222"/>
      <c r="R96" s="222"/>
      <c r="S96" s="222"/>
      <c r="T96" s="223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4" t="s">
        <v>125</v>
      </c>
      <c r="AU96" s="224" t="s">
        <v>83</v>
      </c>
      <c r="AV96" s="12" t="s">
        <v>81</v>
      </c>
      <c r="AW96" s="12" t="s">
        <v>127</v>
      </c>
      <c r="AX96" s="12" t="s">
        <v>73</v>
      </c>
      <c r="AY96" s="224" t="s">
        <v>115</v>
      </c>
    </row>
    <row r="97" s="13" customFormat="1">
      <c r="A97" s="13"/>
      <c r="B97" s="225"/>
      <c r="C97" s="226"/>
      <c r="D97" s="210" t="s">
        <v>125</v>
      </c>
      <c r="E97" s="227" t="s">
        <v>19</v>
      </c>
      <c r="F97" s="228" t="s">
        <v>83</v>
      </c>
      <c r="G97" s="226"/>
      <c r="H97" s="229">
        <v>2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125</v>
      </c>
      <c r="AU97" s="235" t="s">
        <v>83</v>
      </c>
      <c r="AV97" s="13" t="s">
        <v>83</v>
      </c>
      <c r="AW97" s="13" t="s">
        <v>127</v>
      </c>
      <c r="AX97" s="13" t="s">
        <v>73</v>
      </c>
      <c r="AY97" s="235" t="s">
        <v>115</v>
      </c>
    </row>
    <row r="98" s="12" customFormat="1">
      <c r="A98" s="12"/>
      <c r="B98" s="215"/>
      <c r="C98" s="216"/>
      <c r="D98" s="210" t="s">
        <v>125</v>
      </c>
      <c r="E98" s="217" t="s">
        <v>19</v>
      </c>
      <c r="F98" s="218" t="s">
        <v>247</v>
      </c>
      <c r="G98" s="216"/>
      <c r="H98" s="217" t="s">
        <v>19</v>
      </c>
      <c r="I98" s="219"/>
      <c r="J98" s="216"/>
      <c r="K98" s="216"/>
      <c r="L98" s="220"/>
      <c r="M98" s="221"/>
      <c r="N98" s="222"/>
      <c r="O98" s="222"/>
      <c r="P98" s="222"/>
      <c r="Q98" s="222"/>
      <c r="R98" s="222"/>
      <c r="S98" s="222"/>
      <c r="T98" s="223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24" t="s">
        <v>125</v>
      </c>
      <c r="AU98" s="224" t="s">
        <v>83</v>
      </c>
      <c r="AV98" s="12" t="s">
        <v>81</v>
      </c>
      <c r="AW98" s="12" t="s">
        <v>127</v>
      </c>
      <c r="AX98" s="12" t="s">
        <v>73</v>
      </c>
      <c r="AY98" s="224" t="s">
        <v>115</v>
      </c>
    </row>
    <row r="99" s="13" customFormat="1">
      <c r="A99" s="13"/>
      <c r="B99" s="225"/>
      <c r="C99" s="226"/>
      <c r="D99" s="210" t="s">
        <v>125</v>
      </c>
      <c r="E99" s="227" t="s">
        <v>19</v>
      </c>
      <c r="F99" s="228" t="s">
        <v>114</v>
      </c>
      <c r="G99" s="226"/>
      <c r="H99" s="229">
        <v>4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125</v>
      </c>
      <c r="AU99" s="235" t="s">
        <v>83</v>
      </c>
      <c r="AV99" s="13" t="s">
        <v>83</v>
      </c>
      <c r="AW99" s="13" t="s">
        <v>127</v>
      </c>
      <c r="AX99" s="13" t="s">
        <v>73</v>
      </c>
      <c r="AY99" s="235" t="s">
        <v>115</v>
      </c>
    </row>
    <row r="100" s="12" customFormat="1">
      <c r="A100" s="12"/>
      <c r="B100" s="215"/>
      <c r="C100" s="216"/>
      <c r="D100" s="210" t="s">
        <v>125</v>
      </c>
      <c r="E100" s="217" t="s">
        <v>19</v>
      </c>
      <c r="F100" s="218" t="s">
        <v>248</v>
      </c>
      <c r="G100" s="216"/>
      <c r="H100" s="217" t="s">
        <v>19</v>
      </c>
      <c r="I100" s="219"/>
      <c r="J100" s="216"/>
      <c r="K100" s="216"/>
      <c r="L100" s="220"/>
      <c r="M100" s="221"/>
      <c r="N100" s="222"/>
      <c r="O100" s="222"/>
      <c r="P100" s="222"/>
      <c r="Q100" s="222"/>
      <c r="R100" s="222"/>
      <c r="S100" s="222"/>
      <c r="T100" s="223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24" t="s">
        <v>125</v>
      </c>
      <c r="AU100" s="224" t="s">
        <v>83</v>
      </c>
      <c r="AV100" s="12" t="s">
        <v>81</v>
      </c>
      <c r="AW100" s="12" t="s">
        <v>127</v>
      </c>
      <c r="AX100" s="12" t="s">
        <v>73</v>
      </c>
      <c r="AY100" s="224" t="s">
        <v>115</v>
      </c>
    </row>
    <row r="101" s="13" customFormat="1">
      <c r="A101" s="13"/>
      <c r="B101" s="225"/>
      <c r="C101" s="226"/>
      <c r="D101" s="210" t="s">
        <v>125</v>
      </c>
      <c r="E101" s="227" t="s">
        <v>19</v>
      </c>
      <c r="F101" s="228" t="s">
        <v>83</v>
      </c>
      <c r="G101" s="226"/>
      <c r="H101" s="229">
        <v>2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125</v>
      </c>
      <c r="AU101" s="235" t="s">
        <v>83</v>
      </c>
      <c r="AV101" s="13" t="s">
        <v>83</v>
      </c>
      <c r="AW101" s="13" t="s">
        <v>127</v>
      </c>
      <c r="AX101" s="13" t="s">
        <v>73</v>
      </c>
      <c r="AY101" s="235" t="s">
        <v>115</v>
      </c>
    </row>
    <row r="102" s="12" customFormat="1">
      <c r="A102" s="12"/>
      <c r="B102" s="215"/>
      <c r="C102" s="216"/>
      <c r="D102" s="210" t="s">
        <v>125</v>
      </c>
      <c r="E102" s="217" t="s">
        <v>19</v>
      </c>
      <c r="F102" s="218" t="s">
        <v>249</v>
      </c>
      <c r="G102" s="216"/>
      <c r="H102" s="217" t="s">
        <v>19</v>
      </c>
      <c r="I102" s="219"/>
      <c r="J102" s="216"/>
      <c r="K102" s="216"/>
      <c r="L102" s="220"/>
      <c r="M102" s="221"/>
      <c r="N102" s="222"/>
      <c r="O102" s="222"/>
      <c r="P102" s="222"/>
      <c r="Q102" s="222"/>
      <c r="R102" s="222"/>
      <c r="S102" s="222"/>
      <c r="T102" s="223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24" t="s">
        <v>125</v>
      </c>
      <c r="AU102" s="224" t="s">
        <v>83</v>
      </c>
      <c r="AV102" s="12" t="s">
        <v>81</v>
      </c>
      <c r="AW102" s="12" t="s">
        <v>127</v>
      </c>
      <c r="AX102" s="12" t="s">
        <v>73</v>
      </c>
      <c r="AY102" s="224" t="s">
        <v>115</v>
      </c>
    </row>
    <row r="103" s="13" customFormat="1">
      <c r="A103" s="13"/>
      <c r="B103" s="225"/>
      <c r="C103" s="226"/>
      <c r="D103" s="210" t="s">
        <v>125</v>
      </c>
      <c r="E103" s="227" t="s">
        <v>19</v>
      </c>
      <c r="F103" s="228" t="s">
        <v>83</v>
      </c>
      <c r="G103" s="226"/>
      <c r="H103" s="229">
        <v>2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125</v>
      </c>
      <c r="AU103" s="235" t="s">
        <v>83</v>
      </c>
      <c r="AV103" s="13" t="s">
        <v>83</v>
      </c>
      <c r="AW103" s="13" t="s">
        <v>127</v>
      </c>
      <c r="AX103" s="13" t="s">
        <v>73</v>
      </c>
      <c r="AY103" s="235" t="s">
        <v>115</v>
      </c>
    </row>
    <row r="104" s="12" customFormat="1">
      <c r="A104" s="12"/>
      <c r="B104" s="215"/>
      <c r="C104" s="216"/>
      <c r="D104" s="210" t="s">
        <v>125</v>
      </c>
      <c r="E104" s="217" t="s">
        <v>19</v>
      </c>
      <c r="F104" s="218" t="s">
        <v>250</v>
      </c>
      <c r="G104" s="216"/>
      <c r="H104" s="217" t="s">
        <v>19</v>
      </c>
      <c r="I104" s="219"/>
      <c r="J104" s="216"/>
      <c r="K104" s="216"/>
      <c r="L104" s="220"/>
      <c r="M104" s="221"/>
      <c r="N104" s="222"/>
      <c r="O104" s="222"/>
      <c r="P104" s="222"/>
      <c r="Q104" s="222"/>
      <c r="R104" s="222"/>
      <c r="S104" s="222"/>
      <c r="T104" s="223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24" t="s">
        <v>125</v>
      </c>
      <c r="AU104" s="224" t="s">
        <v>83</v>
      </c>
      <c r="AV104" s="12" t="s">
        <v>81</v>
      </c>
      <c r="AW104" s="12" t="s">
        <v>127</v>
      </c>
      <c r="AX104" s="12" t="s">
        <v>73</v>
      </c>
      <c r="AY104" s="224" t="s">
        <v>115</v>
      </c>
    </row>
    <row r="105" s="13" customFormat="1">
      <c r="A105" s="13"/>
      <c r="B105" s="225"/>
      <c r="C105" s="226"/>
      <c r="D105" s="210" t="s">
        <v>125</v>
      </c>
      <c r="E105" s="227" t="s">
        <v>19</v>
      </c>
      <c r="F105" s="228" t="s">
        <v>114</v>
      </c>
      <c r="G105" s="226"/>
      <c r="H105" s="229">
        <v>4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125</v>
      </c>
      <c r="AU105" s="235" t="s">
        <v>83</v>
      </c>
      <c r="AV105" s="13" t="s">
        <v>83</v>
      </c>
      <c r="AW105" s="13" t="s">
        <v>127</v>
      </c>
      <c r="AX105" s="13" t="s">
        <v>73</v>
      </c>
      <c r="AY105" s="235" t="s">
        <v>115</v>
      </c>
    </row>
    <row r="106" s="12" customFormat="1">
      <c r="A106" s="12"/>
      <c r="B106" s="215"/>
      <c r="C106" s="216"/>
      <c r="D106" s="210" t="s">
        <v>125</v>
      </c>
      <c r="E106" s="217" t="s">
        <v>19</v>
      </c>
      <c r="F106" s="218" t="s">
        <v>251</v>
      </c>
      <c r="G106" s="216"/>
      <c r="H106" s="217" t="s">
        <v>19</v>
      </c>
      <c r="I106" s="219"/>
      <c r="J106" s="216"/>
      <c r="K106" s="216"/>
      <c r="L106" s="220"/>
      <c r="M106" s="221"/>
      <c r="N106" s="222"/>
      <c r="O106" s="222"/>
      <c r="P106" s="222"/>
      <c r="Q106" s="222"/>
      <c r="R106" s="222"/>
      <c r="S106" s="222"/>
      <c r="T106" s="223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24" t="s">
        <v>125</v>
      </c>
      <c r="AU106" s="224" t="s">
        <v>83</v>
      </c>
      <c r="AV106" s="12" t="s">
        <v>81</v>
      </c>
      <c r="AW106" s="12" t="s">
        <v>127</v>
      </c>
      <c r="AX106" s="12" t="s">
        <v>73</v>
      </c>
      <c r="AY106" s="224" t="s">
        <v>115</v>
      </c>
    </row>
    <row r="107" s="13" customFormat="1">
      <c r="A107" s="13"/>
      <c r="B107" s="225"/>
      <c r="C107" s="226"/>
      <c r="D107" s="210" t="s">
        <v>125</v>
      </c>
      <c r="E107" s="227" t="s">
        <v>19</v>
      </c>
      <c r="F107" s="228" t="s">
        <v>83</v>
      </c>
      <c r="G107" s="226"/>
      <c r="H107" s="229">
        <v>2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125</v>
      </c>
      <c r="AU107" s="235" t="s">
        <v>83</v>
      </c>
      <c r="AV107" s="13" t="s">
        <v>83</v>
      </c>
      <c r="AW107" s="13" t="s">
        <v>127</v>
      </c>
      <c r="AX107" s="13" t="s">
        <v>73</v>
      </c>
      <c r="AY107" s="235" t="s">
        <v>115</v>
      </c>
    </row>
    <row r="108" s="15" customFormat="1">
      <c r="A108" s="15"/>
      <c r="B108" s="247"/>
      <c r="C108" s="248"/>
      <c r="D108" s="210" t="s">
        <v>125</v>
      </c>
      <c r="E108" s="249" t="s">
        <v>19</v>
      </c>
      <c r="F108" s="250" t="s">
        <v>252</v>
      </c>
      <c r="G108" s="248"/>
      <c r="H108" s="251">
        <v>18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7" t="s">
        <v>125</v>
      </c>
      <c r="AU108" s="257" t="s">
        <v>83</v>
      </c>
      <c r="AV108" s="15" t="s">
        <v>114</v>
      </c>
      <c r="AW108" s="15" t="s">
        <v>127</v>
      </c>
      <c r="AX108" s="15" t="s">
        <v>81</v>
      </c>
      <c r="AY108" s="257" t="s">
        <v>115</v>
      </c>
    </row>
    <row r="109" s="2" customFormat="1" ht="16.5" customHeight="1">
      <c r="A109" s="39"/>
      <c r="B109" s="40"/>
      <c r="C109" s="197" t="s">
        <v>140</v>
      </c>
      <c r="D109" s="197" t="s">
        <v>116</v>
      </c>
      <c r="E109" s="198" t="s">
        <v>253</v>
      </c>
      <c r="F109" s="199" t="s">
        <v>254</v>
      </c>
      <c r="G109" s="200" t="s">
        <v>210</v>
      </c>
      <c r="H109" s="201">
        <v>47</v>
      </c>
      <c r="I109" s="202"/>
      <c r="J109" s="203">
        <f>ROUND(I109*H109,2)</f>
        <v>0</v>
      </c>
      <c r="K109" s="199" t="s">
        <v>19</v>
      </c>
      <c r="L109" s="45"/>
      <c r="M109" s="204" t="s">
        <v>19</v>
      </c>
      <c r="N109" s="205" t="s">
        <v>44</v>
      </c>
      <c r="O109" s="85"/>
      <c r="P109" s="206">
        <f>O109*H109</f>
        <v>0</v>
      </c>
      <c r="Q109" s="206">
        <v>0</v>
      </c>
      <c r="R109" s="206">
        <f>Q109*H109</f>
        <v>0</v>
      </c>
      <c r="S109" s="206">
        <v>0</v>
      </c>
      <c r="T109" s="20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08" t="s">
        <v>114</v>
      </c>
      <c r="AT109" s="208" t="s">
        <v>116</v>
      </c>
      <c r="AU109" s="208" t="s">
        <v>83</v>
      </c>
      <c r="AY109" s="18" t="s">
        <v>115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8" t="s">
        <v>81</v>
      </c>
      <c r="BK109" s="209">
        <f>ROUND(I109*H109,2)</f>
        <v>0</v>
      </c>
      <c r="BL109" s="18" t="s">
        <v>114</v>
      </c>
      <c r="BM109" s="208" t="s">
        <v>255</v>
      </c>
    </row>
    <row r="110" s="2" customFormat="1">
      <c r="A110" s="39"/>
      <c r="B110" s="40"/>
      <c r="C110" s="41"/>
      <c r="D110" s="210" t="s">
        <v>123</v>
      </c>
      <c r="E110" s="41"/>
      <c r="F110" s="211" t="s">
        <v>256</v>
      </c>
      <c r="G110" s="41"/>
      <c r="H110" s="41"/>
      <c r="I110" s="212"/>
      <c r="J110" s="41"/>
      <c r="K110" s="41"/>
      <c r="L110" s="45"/>
      <c r="M110" s="213"/>
      <c r="N110" s="214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123</v>
      </c>
      <c r="AU110" s="18" t="s">
        <v>83</v>
      </c>
    </row>
    <row r="111" s="12" customFormat="1">
      <c r="A111" s="12"/>
      <c r="B111" s="215"/>
      <c r="C111" s="216"/>
      <c r="D111" s="210" t="s">
        <v>125</v>
      </c>
      <c r="E111" s="217" t="s">
        <v>19</v>
      </c>
      <c r="F111" s="218" t="s">
        <v>243</v>
      </c>
      <c r="G111" s="216"/>
      <c r="H111" s="217" t="s">
        <v>19</v>
      </c>
      <c r="I111" s="219"/>
      <c r="J111" s="216"/>
      <c r="K111" s="216"/>
      <c r="L111" s="220"/>
      <c r="M111" s="221"/>
      <c r="N111" s="222"/>
      <c r="O111" s="222"/>
      <c r="P111" s="222"/>
      <c r="Q111" s="222"/>
      <c r="R111" s="222"/>
      <c r="S111" s="222"/>
      <c r="T111" s="223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24" t="s">
        <v>125</v>
      </c>
      <c r="AU111" s="224" t="s">
        <v>83</v>
      </c>
      <c r="AV111" s="12" t="s">
        <v>81</v>
      </c>
      <c r="AW111" s="12" t="s">
        <v>127</v>
      </c>
      <c r="AX111" s="12" t="s">
        <v>73</v>
      </c>
      <c r="AY111" s="224" t="s">
        <v>115</v>
      </c>
    </row>
    <row r="112" s="12" customFormat="1">
      <c r="A112" s="12"/>
      <c r="B112" s="215"/>
      <c r="C112" s="216"/>
      <c r="D112" s="210" t="s">
        <v>125</v>
      </c>
      <c r="E112" s="217" t="s">
        <v>19</v>
      </c>
      <c r="F112" s="218" t="s">
        <v>257</v>
      </c>
      <c r="G112" s="216"/>
      <c r="H112" s="217" t="s">
        <v>19</v>
      </c>
      <c r="I112" s="219"/>
      <c r="J112" s="216"/>
      <c r="K112" s="216"/>
      <c r="L112" s="220"/>
      <c r="M112" s="221"/>
      <c r="N112" s="222"/>
      <c r="O112" s="222"/>
      <c r="P112" s="222"/>
      <c r="Q112" s="222"/>
      <c r="R112" s="222"/>
      <c r="S112" s="222"/>
      <c r="T112" s="223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24" t="s">
        <v>125</v>
      </c>
      <c r="AU112" s="224" t="s">
        <v>83</v>
      </c>
      <c r="AV112" s="12" t="s">
        <v>81</v>
      </c>
      <c r="AW112" s="12" t="s">
        <v>127</v>
      </c>
      <c r="AX112" s="12" t="s">
        <v>73</v>
      </c>
      <c r="AY112" s="224" t="s">
        <v>115</v>
      </c>
    </row>
    <row r="113" s="13" customFormat="1">
      <c r="A113" s="13"/>
      <c r="B113" s="225"/>
      <c r="C113" s="226"/>
      <c r="D113" s="210" t="s">
        <v>125</v>
      </c>
      <c r="E113" s="227" t="s">
        <v>19</v>
      </c>
      <c r="F113" s="228" t="s">
        <v>258</v>
      </c>
      <c r="G113" s="226"/>
      <c r="H113" s="229">
        <v>41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125</v>
      </c>
      <c r="AU113" s="235" t="s">
        <v>83</v>
      </c>
      <c r="AV113" s="13" t="s">
        <v>83</v>
      </c>
      <c r="AW113" s="13" t="s">
        <v>127</v>
      </c>
      <c r="AX113" s="13" t="s">
        <v>73</v>
      </c>
      <c r="AY113" s="235" t="s">
        <v>115</v>
      </c>
    </row>
    <row r="114" s="12" customFormat="1">
      <c r="A114" s="12"/>
      <c r="B114" s="215"/>
      <c r="C114" s="216"/>
      <c r="D114" s="210" t="s">
        <v>125</v>
      </c>
      <c r="E114" s="217" t="s">
        <v>19</v>
      </c>
      <c r="F114" s="218" t="s">
        <v>259</v>
      </c>
      <c r="G114" s="216"/>
      <c r="H114" s="217" t="s">
        <v>19</v>
      </c>
      <c r="I114" s="219"/>
      <c r="J114" s="216"/>
      <c r="K114" s="216"/>
      <c r="L114" s="220"/>
      <c r="M114" s="221"/>
      <c r="N114" s="222"/>
      <c r="O114" s="222"/>
      <c r="P114" s="222"/>
      <c r="Q114" s="222"/>
      <c r="R114" s="222"/>
      <c r="S114" s="222"/>
      <c r="T114" s="223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24" t="s">
        <v>125</v>
      </c>
      <c r="AU114" s="224" t="s">
        <v>83</v>
      </c>
      <c r="AV114" s="12" t="s">
        <v>81</v>
      </c>
      <c r="AW114" s="12" t="s">
        <v>127</v>
      </c>
      <c r="AX114" s="12" t="s">
        <v>73</v>
      </c>
      <c r="AY114" s="224" t="s">
        <v>115</v>
      </c>
    </row>
    <row r="115" s="13" customFormat="1">
      <c r="A115" s="13"/>
      <c r="B115" s="225"/>
      <c r="C115" s="226"/>
      <c r="D115" s="210" t="s">
        <v>125</v>
      </c>
      <c r="E115" s="227" t="s">
        <v>19</v>
      </c>
      <c r="F115" s="228" t="s">
        <v>153</v>
      </c>
      <c r="G115" s="226"/>
      <c r="H115" s="229">
        <v>6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125</v>
      </c>
      <c r="AU115" s="235" t="s">
        <v>83</v>
      </c>
      <c r="AV115" s="13" t="s">
        <v>83</v>
      </c>
      <c r="AW115" s="13" t="s">
        <v>127</v>
      </c>
      <c r="AX115" s="13" t="s">
        <v>73</v>
      </c>
      <c r="AY115" s="235" t="s">
        <v>115</v>
      </c>
    </row>
    <row r="116" s="15" customFormat="1">
      <c r="A116" s="15"/>
      <c r="B116" s="247"/>
      <c r="C116" s="248"/>
      <c r="D116" s="210" t="s">
        <v>125</v>
      </c>
      <c r="E116" s="249" t="s">
        <v>19</v>
      </c>
      <c r="F116" s="250" t="s">
        <v>252</v>
      </c>
      <c r="G116" s="248"/>
      <c r="H116" s="251">
        <v>47</v>
      </c>
      <c r="I116" s="252"/>
      <c r="J116" s="248"/>
      <c r="K116" s="248"/>
      <c r="L116" s="253"/>
      <c r="M116" s="254"/>
      <c r="N116" s="255"/>
      <c r="O116" s="255"/>
      <c r="P116" s="255"/>
      <c r="Q116" s="255"/>
      <c r="R116" s="255"/>
      <c r="S116" s="255"/>
      <c r="T116" s="256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7" t="s">
        <v>125</v>
      </c>
      <c r="AU116" s="257" t="s">
        <v>83</v>
      </c>
      <c r="AV116" s="15" t="s">
        <v>114</v>
      </c>
      <c r="AW116" s="15" t="s">
        <v>127</v>
      </c>
      <c r="AX116" s="15" t="s">
        <v>81</v>
      </c>
      <c r="AY116" s="257" t="s">
        <v>115</v>
      </c>
    </row>
    <row r="117" s="2" customFormat="1" ht="21.75" customHeight="1">
      <c r="A117" s="39"/>
      <c r="B117" s="40"/>
      <c r="C117" s="197" t="s">
        <v>114</v>
      </c>
      <c r="D117" s="197" t="s">
        <v>116</v>
      </c>
      <c r="E117" s="198" t="s">
        <v>260</v>
      </c>
      <c r="F117" s="199" t="s">
        <v>261</v>
      </c>
      <c r="G117" s="200" t="s">
        <v>210</v>
      </c>
      <c r="H117" s="201">
        <v>19</v>
      </c>
      <c r="I117" s="202"/>
      <c r="J117" s="203">
        <f>ROUND(I117*H117,2)</f>
        <v>0</v>
      </c>
      <c r="K117" s="199" t="s">
        <v>19</v>
      </c>
      <c r="L117" s="45"/>
      <c r="M117" s="204" t="s">
        <v>19</v>
      </c>
      <c r="N117" s="205" t="s">
        <v>44</v>
      </c>
      <c r="O117" s="85"/>
      <c r="P117" s="206">
        <f>O117*H117</f>
        <v>0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08" t="s">
        <v>114</v>
      </c>
      <c r="AT117" s="208" t="s">
        <v>116</v>
      </c>
      <c r="AU117" s="208" t="s">
        <v>83</v>
      </c>
      <c r="AY117" s="18" t="s">
        <v>115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8" t="s">
        <v>81</v>
      </c>
      <c r="BK117" s="209">
        <f>ROUND(I117*H117,2)</f>
        <v>0</v>
      </c>
      <c r="BL117" s="18" t="s">
        <v>114</v>
      </c>
      <c r="BM117" s="208" t="s">
        <v>262</v>
      </c>
    </row>
    <row r="118" s="2" customFormat="1">
      <c r="A118" s="39"/>
      <c r="B118" s="40"/>
      <c r="C118" s="41"/>
      <c r="D118" s="210" t="s">
        <v>123</v>
      </c>
      <c r="E118" s="41"/>
      <c r="F118" s="211" t="s">
        <v>242</v>
      </c>
      <c r="G118" s="41"/>
      <c r="H118" s="41"/>
      <c r="I118" s="212"/>
      <c r="J118" s="41"/>
      <c r="K118" s="41"/>
      <c r="L118" s="45"/>
      <c r="M118" s="213"/>
      <c r="N118" s="214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123</v>
      </c>
      <c r="AU118" s="18" t="s">
        <v>83</v>
      </c>
    </row>
    <row r="119" s="12" customFormat="1">
      <c r="A119" s="12"/>
      <c r="B119" s="215"/>
      <c r="C119" s="216"/>
      <c r="D119" s="210" t="s">
        <v>125</v>
      </c>
      <c r="E119" s="217" t="s">
        <v>19</v>
      </c>
      <c r="F119" s="218" t="s">
        <v>243</v>
      </c>
      <c r="G119" s="216"/>
      <c r="H119" s="217" t="s">
        <v>19</v>
      </c>
      <c r="I119" s="219"/>
      <c r="J119" s="216"/>
      <c r="K119" s="216"/>
      <c r="L119" s="220"/>
      <c r="M119" s="221"/>
      <c r="N119" s="222"/>
      <c r="O119" s="222"/>
      <c r="P119" s="222"/>
      <c r="Q119" s="222"/>
      <c r="R119" s="222"/>
      <c r="S119" s="222"/>
      <c r="T119" s="223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24" t="s">
        <v>125</v>
      </c>
      <c r="AU119" s="224" t="s">
        <v>83</v>
      </c>
      <c r="AV119" s="12" t="s">
        <v>81</v>
      </c>
      <c r="AW119" s="12" t="s">
        <v>127</v>
      </c>
      <c r="AX119" s="12" t="s">
        <v>73</v>
      </c>
      <c r="AY119" s="224" t="s">
        <v>115</v>
      </c>
    </row>
    <row r="120" s="12" customFormat="1">
      <c r="A120" s="12"/>
      <c r="B120" s="215"/>
      <c r="C120" s="216"/>
      <c r="D120" s="210" t="s">
        <v>125</v>
      </c>
      <c r="E120" s="217" t="s">
        <v>19</v>
      </c>
      <c r="F120" s="218" t="s">
        <v>244</v>
      </c>
      <c r="G120" s="216"/>
      <c r="H120" s="217" t="s">
        <v>19</v>
      </c>
      <c r="I120" s="219"/>
      <c r="J120" s="216"/>
      <c r="K120" s="216"/>
      <c r="L120" s="220"/>
      <c r="M120" s="221"/>
      <c r="N120" s="222"/>
      <c r="O120" s="222"/>
      <c r="P120" s="222"/>
      <c r="Q120" s="222"/>
      <c r="R120" s="222"/>
      <c r="S120" s="222"/>
      <c r="T120" s="223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24" t="s">
        <v>125</v>
      </c>
      <c r="AU120" s="224" t="s">
        <v>83</v>
      </c>
      <c r="AV120" s="12" t="s">
        <v>81</v>
      </c>
      <c r="AW120" s="12" t="s">
        <v>127</v>
      </c>
      <c r="AX120" s="12" t="s">
        <v>73</v>
      </c>
      <c r="AY120" s="224" t="s">
        <v>115</v>
      </c>
    </row>
    <row r="121" s="12" customFormat="1">
      <c r="A121" s="12"/>
      <c r="B121" s="215"/>
      <c r="C121" s="216"/>
      <c r="D121" s="210" t="s">
        <v>125</v>
      </c>
      <c r="E121" s="217" t="s">
        <v>19</v>
      </c>
      <c r="F121" s="218" t="s">
        <v>263</v>
      </c>
      <c r="G121" s="216"/>
      <c r="H121" s="217" t="s">
        <v>19</v>
      </c>
      <c r="I121" s="219"/>
      <c r="J121" s="216"/>
      <c r="K121" s="216"/>
      <c r="L121" s="220"/>
      <c r="M121" s="221"/>
      <c r="N121" s="222"/>
      <c r="O121" s="222"/>
      <c r="P121" s="222"/>
      <c r="Q121" s="222"/>
      <c r="R121" s="222"/>
      <c r="S121" s="222"/>
      <c r="T121" s="223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24" t="s">
        <v>125</v>
      </c>
      <c r="AU121" s="224" t="s">
        <v>83</v>
      </c>
      <c r="AV121" s="12" t="s">
        <v>81</v>
      </c>
      <c r="AW121" s="12" t="s">
        <v>127</v>
      </c>
      <c r="AX121" s="12" t="s">
        <v>73</v>
      </c>
      <c r="AY121" s="224" t="s">
        <v>115</v>
      </c>
    </row>
    <row r="122" s="13" customFormat="1">
      <c r="A122" s="13"/>
      <c r="B122" s="225"/>
      <c r="C122" s="226"/>
      <c r="D122" s="210" t="s">
        <v>125</v>
      </c>
      <c r="E122" s="227" t="s">
        <v>19</v>
      </c>
      <c r="F122" s="228" t="s">
        <v>264</v>
      </c>
      <c r="G122" s="226"/>
      <c r="H122" s="229">
        <v>19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125</v>
      </c>
      <c r="AU122" s="235" t="s">
        <v>83</v>
      </c>
      <c r="AV122" s="13" t="s">
        <v>83</v>
      </c>
      <c r="AW122" s="13" t="s">
        <v>127</v>
      </c>
      <c r="AX122" s="13" t="s">
        <v>81</v>
      </c>
      <c r="AY122" s="235" t="s">
        <v>115</v>
      </c>
    </row>
    <row r="123" s="2" customFormat="1" ht="16.5" customHeight="1">
      <c r="A123" s="39"/>
      <c r="B123" s="40"/>
      <c r="C123" s="197" t="s">
        <v>148</v>
      </c>
      <c r="D123" s="197" t="s">
        <v>116</v>
      </c>
      <c r="E123" s="198" t="s">
        <v>265</v>
      </c>
      <c r="F123" s="199" t="s">
        <v>266</v>
      </c>
      <c r="G123" s="200" t="s">
        <v>210</v>
      </c>
      <c r="H123" s="201">
        <v>22</v>
      </c>
      <c r="I123" s="202"/>
      <c r="J123" s="203">
        <f>ROUND(I123*H123,2)</f>
        <v>0</v>
      </c>
      <c r="K123" s="199" t="s">
        <v>19</v>
      </c>
      <c r="L123" s="45"/>
      <c r="M123" s="204" t="s">
        <v>19</v>
      </c>
      <c r="N123" s="205" t="s">
        <v>44</v>
      </c>
      <c r="O123" s="85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8" t="s">
        <v>114</v>
      </c>
      <c r="AT123" s="208" t="s">
        <v>116</v>
      </c>
      <c r="AU123" s="208" t="s">
        <v>83</v>
      </c>
      <c r="AY123" s="18" t="s">
        <v>115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8" t="s">
        <v>81</v>
      </c>
      <c r="BK123" s="209">
        <f>ROUND(I123*H123,2)</f>
        <v>0</v>
      </c>
      <c r="BL123" s="18" t="s">
        <v>114</v>
      </c>
      <c r="BM123" s="208" t="s">
        <v>267</v>
      </c>
    </row>
    <row r="124" s="2" customFormat="1">
      <c r="A124" s="39"/>
      <c r="B124" s="40"/>
      <c r="C124" s="41"/>
      <c r="D124" s="210" t="s">
        <v>123</v>
      </c>
      <c r="E124" s="41"/>
      <c r="F124" s="211" t="s">
        <v>256</v>
      </c>
      <c r="G124" s="41"/>
      <c r="H124" s="41"/>
      <c r="I124" s="212"/>
      <c r="J124" s="41"/>
      <c r="K124" s="41"/>
      <c r="L124" s="45"/>
      <c r="M124" s="213"/>
      <c r="N124" s="214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123</v>
      </c>
      <c r="AU124" s="18" t="s">
        <v>83</v>
      </c>
    </row>
    <row r="125" s="12" customFormat="1">
      <c r="A125" s="12"/>
      <c r="B125" s="215"/>
      <c r="C125" s="216"/>
      <c r="D125" s="210" t="s">
        <v>125</v>
      </c>
      <c r="E125" s="217" t="s">
        <v>19</v>
      </c>
      <c r="F125" s="218" t="s">
        <v>243</v>
      </c>
      <c r="G125" s="216"/>
      <c r="H125" s="217" t="s">
        <v>19</v>
      </c>
      <c r="I125" s="219"/>
      <c r="J125" s="216"/>
      <c r="K125" s="216"/>
      <c r="L125" s="220"/>
      <c r="M125" s="221"/>
      <c r="N125" s="222"/>
      <c r="O125" s="222"/>
      <c r="P125" s="222"/>
      <c r="Q125" s="222"/>
      <c r="R125" s="222"/>
      <c r="S125" s="222"/>
      <c r="T125" s="223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24" t="s">
        <v>125</v>
      </c>
      <c r="AU125" s="224" t="s">
        <v>83</v>
      </c>
      <c r="AV125" s="12" t="s">
        <v>81</v>
      </c>
      <c r="AW125" s="12" t="s">
        <v>127</v>
      </c>
      <c r="AX125" s="12" t="s">
        <v>73</v>
      </c>
      <c r="AY125" s="224" t="s">
        <v>115</v>
      </c>
    </row>
    <row r="126" s="12" customFormat="1">
      <c r="A126" s="12"/>
      <c r="B126" s="215"/>
      <c r="C126" s="216"/>
      <c r="D126" s="210" t="s">
        <v>125</v>
      </c>
      <c r="E126" s="217" t="s">
        <v>19</v>
      </c>
      <c r="F126" s="218" t="s">
        <v>268</v>
      </c>
      <c r="G126" s="216"/>
      <c r="H126" s="217" t="s">
        <v>19</v>
      </c>
      <c r="I126" s="219"/>
      <c r="J126" s="216"/>
      <c r="K126" s="216"/>
      <c r="L126" s="220"/>
      <c r="M126" s="221"/>
      <c r="N126" s="222"/>
      <c r="O126" s="222"/>
      <c r="P126" s="222"/>
      <c r="Q126" s="222"/>
      <c r="R126" s="222"/>
      <c r="S126" s="222"/>
      <c r="T126" s="223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24" t="s">
        <v>125</v>
      </c>
      <c r="AU126" s="224" t="s">
        <v>83</v>
      </c>
      <c r="AV126" s="12" t="s">
        <v>81</v>
      </c>
      <c r="AW126" s="12" t="s">
        <v>127</v>
      </c>
      <c r="AX126" s="12" t="s">
        <v>73</v>
      </c>
      <c r="AY126" s="224" t="s">
        <v>115</v>
      </c>
    </row>
    <row r="127" s="13" customFormat="1">
      <c r="A127" s="13"/>
      <c r="B127" s="225"/>
      <c r="C127" s="226"/>
      <c r="D127" s="210" t="s">
        <v>125</v>
      </c>
      <c r="E127" s="227" t="s">
        <v>19</v>
      </c>
      <c r="F127" s="228" t="s">
        <v>192</v>
      </c>
      <c r="G127" s="226"/>
      <c r="H127" s="229">
        <v>13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125</v>
      </c>
      <c r="AU127" s="235" t="s">
        <v>83</v>
      </c>
      <c r="AV127" s="13" t="s">
        <v>83</v>
      </c>
      <c r="AW127" s="13" t="s">
        <v>127</v>
      </c>
      <c r="AX127" s="13" t="s">
        <v>73</v>
      </c>
      <c r="AY127" s="235" t="s">
        <v>115</v>
      </c>
    </row>
    <row r="128" s="12" customFormat="1">
      <c r="A128" s="12"/>
      <c r="B128" s="215"/>
      <c r="C128" s="216"/>
      <c r="D128" s="210" t="s">
        <v>125</v>
      </c>
      <c r="E128" s="217" t="s">
        <v>19</v>
      </c>
      <c r="F128" s="218" t="s">
        <v>269</v>
      </c>
      <c r="G128" s="216"/>
      <c r="H128" s="217" t="s">
        <v>19</v>
      </c>
      <c r="I128" s="219"/>
      <c r="J128" s="216"/>
      <c r="K128" s="216"/>
      <c r="L128" s="220"/>
      <c r="M128" s="221"/>
      <c r="N128" s="222"/>
      <c r="O128" s="222"/>
      <c r="P128" s="222"/>
      <c r="Q128" s="222"/>
      <c r="R128" s="222"/>
      <c r="S128" s="222"/>
      <c r="T128" s="223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24" t="s">
        <v>125</v>
      </c>
      <c r="AU128" s="224" t="s">
        <v>83</v>
      </c>
      <c r="AV128" s="12" t="s">
        <v>81</v>
      </c>
      <c r="AW128" s="12" t="s">
        <v>127</v>
      </c>
      <c r="AX128" s="12" t="s">
        <v>73</v>
      </c>
      <c r="AY128" s="224" t="s">
        <v>115</v>
      </c>
    </row>
    <row r="129" s="13" customFormat="1">
      <c r="A129" s="13"/>
      <c r="B129" s="225"/>
      <c r="C129" s="226"/>
      <c r="D129" s="210" t="s">
        <v>125</v>
      </c>
      <c r="E129" s="227" t="s">
        <v>19</v>
      </c>
      <c r="F129" s="228" t="s">
        <v>171</v>
      </c>
      <c r="G129" s="226"/>
      <c r="H129" s="229">
        <v>9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125</v>
      </c>
      <c r="AU129" s="235" t="s">
        <v>83</v>
      </c>
      <c r="AV129" s="13" t="s">
        <v>83</v>
      </c>
      <c r="AW129" s="13" t="s">
        <v>127</v>
      </c>
      <c r="AX129" s="13" t="s">
        <v>73</v>
      </c>
      <c r="AY129" s="235" t="s">
        <v>115</v>
      </c>
    </row>
    <row r="130" s="15" customFormat="1">
      <c r="A130" s="15"/>
      <c r="B130" s="247"/>
      <c r="C130" s="248"/>
      <c r="D130" s="210" t="s">
        <v>125</v>
      </c>
      <c r="E130" s="249" t="s">
        <v>19</v>
      </c>
      <c r="F130" s="250" t="s">
        <v>252</v>
      </c>
      <c r="G130" s="248"/>
      <c r="H130" s="251">
        <v>22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7" t="s">
        <v>125</v>
      </c>
      <c r="AU130" s="257" t="s">
        <v>83</v>
      </c>
      <c r="AV130" s="15" t="s">
        <v>114</v>
      </c>
      <c r="AW130" s="15" t="s">
        <v>127</v>
      </c>
      <c r="AX130" s="15" t="s">
        <v>81</v>
      </c>
      <c r="AY130" s="257" t="s">
        <v>115</v>
      </c>
    </row>
    <row r="131" s="2" customFormat="1" ht="21.75" customHeight="1">
      <c r="A131" s="39"/>
      <c r="B131" s="40"/>
      <c r="C131" s="197" t="s">
        <v>153</v>
      </c>
      <c r="D131" s="197" t="s">
        <v>116</v>
      </c>
      <c r="E131" s="198" t="s">
        <v>270</v>
      </c>
      <c r="F131" s="199" t="s">
        <v>271</v>
      </c>
      <c r="G131" s="200" t="s">
        <v>210</v>
      </c>
      <c r="H131" s="201">
        <v>2</v>
      </c>
      <c r="I131" s="202"/>
      <c r="J131" s="203">
        <f>ROUND(I131*H131,2)</f>
        <v>0</v>
      </c>
      <c r="K131" s="199" t="s">
        <v>19</v>
      </c>
      <c r="L131" s="45"/>
      <c r="M131" s="204" t="s">
        <v>19</v>
      </c>
      <c r="N131" s="205" t="s">
        <v>44</v>
      </c>
      <c r="O131" s="85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08" t="s">
        <v>114</v>
      </c>
      <c r="AT131" s="208" t="s">
        <v>116</v>
      </c>
      <c r="AU131" s="208" t="s">
        <v>83</v>
      </c>
      <c r="AY131" s="18" t="s">
        <v>115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8" t="s">
        <v>81</v>
      </c>
      <c r="BK131" s="209">
        <f>ROUND(I131*H131,2)</f>
        <v>0</v>
      </c>
      <c r="BL131" s="18" t="s">
        <v>114</v>
      </c>
      <c r="BM131" s="208" t="s">
        <v>272</v>
      </c>
    </row>
    <row r="132" s="2" customFormat="1">
      <c r="A132" s="39"/>
      <c r="B132" s="40"/>
      <c r="C132" s="41"/>
      <c r="D132" s="210" t="s">
        <v>123</v>
      </c>
      <c r="E132" s="41"/>
      <c r="F132" s="211" t="s">
        <v>273</v>
      </c>
      <c r="G132" s="41"/>
      <c r="H132" s="41"/>
      <c r="I132" s="212"/>
      <c r="J132" s="41"/>
      <c r="K132" s="41"/>
      <c r="L132" s="45"/>
      <c r="M132" s="213"/>
      <c r="N132" s="214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123</v>
      </c>
      <c r="AU132" s="18" t="s">
        <v>83</v>
      </c>
    </row>
    <row r="133" s="12" customFormat="1">
      <c r="A133" s="12"/>
      <c r="B133" s="215"/>
      <c r="C133" s="216"/>
      <c r="D133" s="210" t="s">
        <v>125</v>
      </c>
      <c r="E133" s="217" t="s">
        <v>19</v>
      </c>
      <c r="F133" s="218" t="s">
        <v>243</v>
      </c>
      <c r="G133" s="216"/>
      <c r="H133" s="217" t="s">
        <v>19</v>
      </c>
      <c r="I133" s="219"/>
      <c r="J133" s="216"/>
      <c r="K133" s="216"/>
      <c r="L133" s="220"/>
      <c r="M133" s="221"/>
      <c r="N133" s="222"/>
      <c r="O133" s="222"/>
      <c r="P133" s="222"/>
      <c r="Q133" s="222"/>
      <c r="R133" s="222"/>
      <c r="S133" s="222"/>
      <c r="T133" s="223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24" t="s">
        <v>125</v>
      </c>
      <c r="AU133" s="224" t="s">
        <v>83</v>
      </c>
      <c r="AV133" s="12" t="s">
        <v>81</v>
      </c>
      <c r="AW133" s="12" t="s">
        <v>127</v>
      </c>
      <c r="AX133" s="12" t="s">
        <v>73</v>
      </c>
      <c r="AY133" s="224" t="s">
        <v>115</v>
      </c>
    </row>
    <row r="134" s="12" customFormat="1">
      <c r="A134" s="12"/>
      <c r="B134" s="215"/>
      <c r="C134" s="216"/>
      <c r="D134" s="210" t="s">
        <v>125</v>
      </c>
      <c r="E134" s="217" t="s">
        <v>19</v>
      </c>
      <c r="F134" s="218" t="s">
        <v>244</v>
      </c>
      <c r="G134" s="216"/>
      <c r="H134" s="217" t="s">
        <v>19</v>
      </c>
      <c r="I134" s="219"/>
      <c r="J134" s="216"/>
      <c r="K134" s="216"/>
      <c r="L134" s="220"/>
      <c r="M134" s="221"/>
      <c r="N134" s="222"/>
      <c r="O134" s="222"/>
      <c r="P134" s="222"/>
      <c r="Q134" s="222"/>
      <c r="R134" s="222"/>
      <c r="S134" s="222"/>
      <c r="T134" s="223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24" t="s">
        <v>125</v>
      </c>
      <c r="AU134" s="224" t="s">
        <v>83</v>
      </c>
      <c r="AV134" s="12" t="s">
        <v>81</v>
      </c>
      <c r="AW134" s="12" t="s">
        <v>127</v>
      </c>
      <c r="AX134" s="12" t="s">
        <v>73</v>
      </c>
      <c r="AY134" s="224" t="s">
        <v>115</v>
      </c>
    </row>
    <row r="135" s="13" customFormat="1">
      <c r="A135" s="13"/>
      <c r="B135" s="225"/>
      <c r="C135" s="226"/>
      <c r="D135" s="210" t="s">
        <v>125</v>
      </c>
      <c r="E135" s="227" t="s">
        <v>19</v>
      </c>
      <c r="F135" s="228" t="s">
        <v>83</v>
      </c>
      <c r="G135" s="226"/>
      <c r="H135" s="229">
        <v>2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125</v>
      </c>
      <c r="AU135" s="235" t="s">
        <v>83</v>
      </c>
      <c r="AV135" s="13" t="s">
        <v>83</v>
      </c>
      <c r="AW135" s="13" t="s">
        <v>127</v>
      </c>
      <c r="AX135" s="13" t="s">
        <v>81</v>
      </c>
      <c r="AY135" s="235" t="s">
        <v>115</v>
      </c>
    </row>
    <row r="136" s="2" customFormat="1" ht="21.75" customHeight="1">
      <c r="A136" s="39"/>
      <c r="B136" s="40"/>
      <c r="C136" s="197" t="s">
        <v>158</v>
      </c>
      <c r="D136" s="197" t="s">
        <v>116</v>
      </c>
      <c r="E136" s="198" t="s">
        <v>274</v>
      </c>
      <c r="F136" s="199" t="s">
        <v>275</v>
      </c>
      <c r="G136" s="200" t="s">
        <v>210</v>
      </c>
      <c r="H136" s="201">
        <v>2</v>
      </c>
      <c r="I136" s="202"/>
      <c r="J136" s="203">
        <f>ROUND(I136*H136,2)</f>
        <v>0</v>
      </c>
      <c r="K136" s="199" t="s">
        <v>19</v>
      </c>
      <c r="L136" s="45"/>
      <c r="M136" s="204" t="s">
        <v>19</v>
      </c>
      <c r="N136" s="205" t="s">
        <v>44</v>
      </c>
      <c r="O136" s="85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08" t="s">
        <v>114</v>
      </c>
      <c r="AT136" s="208" t="s">
        <v>116</v>
      </c>
      <c r="AU136" s="208" t="s">
        <v>83</v>
      </c>
      <c r="AY136" s="18" t="s">
        <v>115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8" t="s">
        <v>81</v>
      </c>
      <c r="BK136" s="209">
        <f>ROUND(I136*H136,2)</f>
        <v>0</v>
      </c>
      <c r="BL136" s="18" t="s">
        <v>114</v>
      </c>
      <c r="BM136" s="208" t="s">
        <v>276</v>
      </c>
    </row>
    <row r="137" s="2" customFormat="1">
      <c r="A137" s="39"/>
      <c r="B137" s="40"/>
      <c r="C137" s="41"/>
      <c r="D137" s="210" t="s">
        <v>123</v>
      </c>
      <c r="E137" s="41"/>
      <c r="F137" s="211" t="s">
        <v>277</v>
      </c>
      <c r="G137" s="41"/>
      <c r="H137" s="41"/>
      <c r="I137" s="212"/>
      <c r="J137" s="41"/>
      <c r="K137" s="41"/>
      <c r="L137" s="45"/>
      <c r="M137" s="213"/>
      <c r="N137" s="214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123</v>
      </c>
      <c r="AU137" s="18" t="s">
        <v>83</v>
      </c>
    </row>
    <row r="138" s="12" customFormat="1">
      <c r="A138" s="12"/>
      <c r="B138" s="215"/>
      <c r="C138" s="216"/>
      <c r="D138" s="210" t="s">
        <v>125</v>
      </c>
      <c r="E138" s="217" t="s">
        <v>19</v>
      </c>
      <c r="F138" s="218" t="s">
        <v>243</v>
      </c>
      <c r="G138" s="216"/>
      <c r="H138" s="217" t="s">
        <v>19</v>
      </c>
      <c r="I138" s="219"/>
      <c r="J138" s="216"/>
      <c r="K138" s="216"/>
      <c r="L138" s="220"/>
      <c r="M138" s="221"/>
      <c r="N138" s="222"/>
      <c r="O138" s="222"/>
      <c r="P138" s="222"/>
      <c r="Q138" s="222"/>
      <c r="R138" s="222"/>
      <c r="S138" s="222"/>
      <c r="T138" s="223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24" t="s">
        <v>125</v>
      </c>
      <c r="AU138" s="224" t="s">
        <v>83</v>
      </c>
      <c r="AV138" s="12" t="s">
        <v>81</v>
      </c>
      <c r="AW138" s="12" t="s">
        <v>127</v>
      </c>
      <c r="AX138" s="12" t="s">
        <v>73</v>
      </c>
      <c r="AY138" s="224" t="s">
        <v>115</v>
      </c>
    </row>
    <row r="139" s="12" customFormat="1">
      <c r="A139" s="12"/>
      <c r="B139" s="215"/>
      <c r="C139" s="216"/>
      <c r="D139" s="210" t="s">
        <v>125</v>
      </c>
      <c r="E139" s="217" t="s">
        <v>19</v>
      </c>
      <c r="F139" s="218" t="s">
        <v>244</v>
      </c>
      <c r="G139" s="216"/>
      <c r="H139" s="217" t="s">
        <v>19</v>
      </c>
      <c r="I139" s="219"/>
      <c r="J139" s="216"/>
      <c r="K139" s="216"/>
      <c r="L139" s="220"/>
      <c r="M139" s="221"/>
      <c r="N139" s="222"/>
      <c r="O139" s="222"/>
      <c r="P139" s="222"/>
      <c r="Q139" s="222"/>
      <c r="R139" s="222"/>
      <c r="S139" s="222"/>
      <c r="T139" s="223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24" t="s">
        <v>125</v>
      </c>
      <c r="AU139" s="224" t="s">
        <v>83</v>
      </c>
      <c r="AV139" s="12" t="s">
        <v>81</v>
      </c>
      <c r="AW139" s="12" t="s">
        <v>127</v>
      </c>
      <c r="AX139" s="12" t="s">
        <v>73</v>
      </c>
      <c r="AY139" s="224" t="s">
        <v>115</v>
      </c>
    </row>
    <row r="140" s="13" customFormat="1">
      <c r="A140" s="13"/>
      <c r="B140" s="225"/>
      <c r="C140" s="226"/>
      <c r="D140" s="210" t="s">
        <v>125</v>
      </c>
      <c r="E140" s="227" t="s">
        <v>19</v>
      </c>
      <c r="F140" s="228" t="s">
        <v>83</v>
      </c>
      <c r="G140" s="226"/>
      <c r="H140" s="229">
        <v>2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125</v>
      </c>
      <c r="AU140" s="235" t="s">
        <v>83</v>
      </c>
      <c r="AV140" s="13" t="s">
        <v>83</v>
      </c>
      <c r="AW140" s="13" t="s">
        <v>127</v>
      </c>
      <c r="AX140" s="13" t="s">
        <v>81</v>
      </c>
      <c r="AY140" s="235" t="s">
        <v>115</v>
      </c>
    </row>
    <row r="141" s="11" customFormat="1" ht="25.92" customHeight="1">
      <c r="A141" s="11"/>
      <c r="B141" s="183"/>
      <c r="C141" s="184"/>
      <c r="D141" s="185" t="s">
        <v>72</v>
      </c>
      <c r="E141" s="186" t="s">
        <v>112</v>
      </c>
      <c r="F141" s="186" t="s">
        <v>113</v>
      </c>
      <c r="G141" s="184"/>
      <c r="H141" s="184"/>
      <c r="I141" s="187"/>
      <c r="J141" s="188">
        <f>BK141</f>
        <v>0</v>
      </c>
      <c r="K141" s="184"/>
      <c r="L141" s="189"/>
      <c r="M141" s="190"/>
      <c r="N141" s="191"/>
      <c r="O141" s="191"/>
      <c r="P141" s="192">
        <f>SUM(P142:P151)</f>
        <v>0</v>
      </c>
      <c r="Q141" s="191"/>
      <c r="R141" s="192">
        <f>SUM(R142:R151)</f>
        <v>0</v>
      </c>
      <c r="S141" s="191"/>
      <c r="T141" s="193">
        <f>SUM(T142:T151)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194" t="s">
        <v>114</v>
      </c>
      <c r="AT141" s="195" t="s">
        <v>72</v>
      </c>
      <c r="AU141" s="195" t="s">
        <v>73</v>
      </c>
      <c r="AY141" s="194" t="s">
        <v>115</v>
      </c>
      <c r="BK141" s="196">
        <f>SUM(BK142:BK151)</f>
        <v>0</v>
      </c>
    </row>
    <row r="142" s="2" customFormat="1" ht="16.5" customHeight="1">
      <c r="A142" s="39"/>
      <c r="B142" s="40"/>
      <c r="C142" s="197" t="s">
        <v>166</v>
      </c>
      <c r="D142" s="197" t="s">
        <v>116</v>
      </c>
      <c r="E142" s="198" t="s">
        <v>278</v>
      </c>
      <c r="F142" s="199" t="s">
        <v>279</v>
      </c>
      <c r="G142" s="200" t="s">
        <v>119</v>
      </c>
      <c r="H142" s="201">
        <v>1</v>
      </c>
      <c r="I142" s="202"/>
      <c r="J142" s="203">
        <f>ROUND(I142*H142,2)</f>
        <v>0</v>
      </c>
      <c r="K142" s="199" t="s">
        <v>19</v>
      </c>
      <c r="L142" s="45"/>
      <c r="M142" s="204" t="s">
        <v>19</v>
      </c>
      <c r="N142" s="205" t="s">
        <v>44</v>
      </c>
      <c r="O142" s="85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08" t="s">
        <v>121</v>
      </c>
      <c r="AT142" s="208" t="s">
        <v>116</v>
      </c>
      <c r="AU142" s="208" t="s">
        <v>81</v>
      </c>
      <c r="AY142" s="18" t="s">
        <v>115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8" t="s">
        <v>81</v>
      </c>
      <c r="BK142" s="209">
        <f>ROUND(I142*H142,2)</f>
        <v>0</v>
      </c>
      <c r="BL142" s="18" t="s">
        <v>121</v>
      </c>
      <c r="BM142" s="208" t="s">
        <v>280</v>
      </c>
    </row>
    <row r="143" s="2" customFormat="1">
      <c r="A143" s="39"/>
      <c r="B143" s="40"/>
      <c r="C143" s="41"/>
      <c r="D143" s="210" t="s">
        <v>123</v>
      </c>
      <c r="E143" s="41"/>
      <c r="F143" s="211" t="s">
        <v>124</v>
      </c>
      <c r="G143" s="41"/>
      <c r="H143" s="41"/>
      <c r="I143" s="212"/>
      <c r="J143" s="41"/>
      <c r="K143" s="41"/>
      <c r="L143" s="45"/>
      <c r="M143" s="213"/>
      <c r="N143" s="214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123</v>
      </c>
      <c r="AU143" s="18" t="s">
        <v>81</v>
      </c>
    </row>
    <row r="144" s="12" customFormat="1">
      <c r="A144" s="12"/>
      <c r="B144" s="215"/>
      <c r="C144" s="216"/>
      <c r="D144" s="210" t="s">
        <v>125</v>
      </c>
      <c r="E144" s="217" t="s">
        <v>19</v>
      </c>
      <c r="F144" s="218" t="s">
        <v>281</v>
      </c>
      <c r="G144" s="216"/>
      <c r="H144" s="217" t="s">
        <v>19</v>
      </c>
      <c r="I144" s="219"/>
      <c r="J144" s="216"/>
      <c r="K144" s="216"/>
      <c r="L144" s="220"/>
      <c r="M144" s="221"/>
      <c r="N144" s="222"/>
      <c r="O144" s="222"/>
      <c r="P144" s="222"/>
      <c r="Q144" s="222"/>
      <c r="R144" s="222"/>
      <c r="S144" s="222"/>
      <c r="T144" s="223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24" t="s">
        <v>125</v>
      </c>
      <c r="AU144" s="224" t="s">
        <v>81</v>
      </c>
      <c r="AV144" s="12" t="s">
        <v>81</v>
      </c>
      <c r="AW144" s="12" t="s">
        <v>127</v>
      </c>
      <c r="AX144" s="12" t="s">
        <v>73</v>
      </c>
      <c r="AY144" s="224" t="s">
        <v>115</v>
      </c>
    </row>
    <row r="145" s="12" customFormat="1">
      <c r="A145" s="12"/>
      <c r="B145" s="215"/>
      <c r="C145" s="216"/>
      <c r="D145" s="210" t="s">
        <v>125</v>
      </c>
      <c r="E145" s="217" t="s">
        <v>19</v>
      </c>
      <c r="F145" s="218" t="s">
        <v>282</v>
      </c>
      <c r="G145" s="216"/>
      <c r="H145" s="217" t="s">
        <v>19</v>
      </c>
      <c r="I145" s="219"/>
      <c r="J145" s="216"/>
      <c r="K145" s="216"/>
      <c r="L145" s="220"/>
      <c r="M145" s="221"/>
      <c r="N145" s="222"/>
      <c r="O145" s="222"/>
      <c r="P145" s="222"/>
      <c r="Q145" s="222"/>
      <c r="R145" s="222"/>
      <c r="S145" s="222"/>
      <c r="T145" s="223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24" t="s">
        <v>125</v>
      </c>
      <c r="AU145" s="224" t="s">
        <v>81</v>
      </c>
      <c r="AV145" s="12" t="s">
        <v>81</v>
      </c>
      <c r="AW145" s="12" t="s">
        <v>127</v>
      </c>
      <c r="AX145" s="12" t="s">
        <v>73</v>
      </c>
      <c r="AY145" s="224" t="s">
        <v>115</v>
      </c>
    </row>
    <row r="146" s="12" customFormat="1">
      <c r="A146" s="12"/>
      <c r="B146" s="215"/>
      <c r="C146" s="216"/>
      <c r="D146" s="210" t="s">
        <v>125</v>
      </c>
      <c r="E146" s="217" t="s">
        <v>19</v>
      </c>
      <c r="F146" s="218" t="s">
        <v>283</v>
      </c>
      <c r="G146" s="216"/>
      <c r="H146" s="217" t="s">
        <v>19</v>
      </c>
      <c r="I146" s="219"/>
      <c r="J146" s="216"/>
      <c r="K146" s="216"/>
      <c r="L146" s="220"/>
      <c r="M146" s="221"/>
      <c r="N146" s="222"/>
      <c r="O146" s="222"/>
      <c r="P146" s="222"/>
      <c r="Q146" s="222"/>
      <c r="R146" s="222"/>
      <c r="S146" s="222"/>
      <c r="T146" s="223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24" t="s">
        <v>125</v>
      </c>
      <c r="AU146" s="224" t="s">
        <v>81</v>
      </c>
      <c r="AV146" s="12" t="s">
        <v>81</v>
      </c>
      <c r="AW146" s="12" t="s">
        <v>127</v>
      </c>
      <c r="AX146" s="12" t="s">
        <v>73</v>
      </c>
      <c r="AY146" s="224" t="s">
        <v>115</v>
      </c>
    </row>
    <row r="147" s="13" customFormat="1">
      <c r="A147" s="13"/>
      <c r="B147" s="225"/>
      <c r="C147" s="226"/>
      <c r="D147" s="210" t="s">
        <v>125</v>
      </c>
      <c r="E147" s="227" t="s">
        <v>19</v>
      </c>
      <c r="F147" s="228" t="s">
        <v>81</v>
      </c>
      <c r="G147" s="226"/>
      <c r="H147" s="229">
        <v>1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125</v>
      </c>
      <c r="AU147" s="235" t="s">
        <v>81</v>
      </c>
      <c r="AV147" s="13" t="s">
        <v>83</v>
      </c>
      <c r="AW147" s="13" t="s">
        <v>127</v>
      </c>
      <c r="AX147" s="13" t="s">
        <v>81</v>
      </c>
      <c r="AY147" s="235" t="s">
        <v>115</v>
      </c>
    </row>
    <row r="148" s="2" customFormat="1" ht="21.75" customHeight="1">
      <c r="A148" s="39"/>
      <c r="B148" s="40"/>
      <c r="C148" s="197" t="s">
        <v>171</v>
      </c>
      <c r="D148" s="197" t="s">
        <v>116</v>
      </c>
      <c r="E148" s="198" t="s">
        <v>284</v>
      </c>
      <c r="F148" s="199" t="s">
        <v>285</v>
      </c>
      <c r="G148" s="200" t="s">
        <v>119</v>
      </c>
      <c r="H148" s="201">
        <v>1</v>
      </c>
      <c r="I148" s="202"/>
      <c r="J148" s="203">
        <f>ROUND(I148*H148,2)</f>
        <v>0</v>
      </c>
      <c r="K148" s="199" t="s">
        <v>19</v>
      </c>
      <c r="L148" s="45"/>
      <c r="M148" s="204" t="s">
        <v>19</v>
      </c>
      <c r="N148" s="205" t="s">
        <v>44</v>
      </c>
      <c r="O148" s="85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08" t="s">
        <v>121</v>
      </c>
      <c r="AT148" s="208" t="s">
        <v>116</v>
      </c>
      <c r="AU148" s="208" t="s">
        <v>81</v>
      </c>
      <c r="AY148" s="18" t="s">
        <v>115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8" t="s">
        <v>81</v>
      </c>
      <c r="BK148" s="209">
        <f>ROUND(I148*H148,2)</f>
        <v>0</v>
      </c>
      <c r="BL148" s="18" t="s">
        <v>121</v>
      </c>
      <c r="BM148" s="208" t="s">
        <v>286</v>
      </c>
    </row>
    <row r="149" s="2" customFormat="1">
      <c r="A149" s="39"/>
      <c r="B149" s="40"/>
      <c r="C149" s="41"/>
      <c r="D149" s="210" t="s">
        <v>123</v>
      </c>
      <c r="E149" s="41"/>
      <c r="F149" s="211" t="s">
        <v>124</v>
      </c>
      <c r="G149" s="41"/>
      <c r="H149" s="41"/>
      <c r="I149" s="212"/>
      <c r="J149" s="41"/>
      <c r="K149" s="41"/>
      <c r="L149" s="45"/>
      <c r="M149" s="213"/>
      <c r="N149" s="214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123</v>
      </c>
      <c r="AU149" s="18" t="s">
        <v>81</v>
      </c>
    </row>
    <row r="150" s="12" customFormat="1">
      <c r="A150" s="12"/>
      <c r="B150" s="215"/>
      <c r="C150" s="216"/>
      <c r="D150" s="210" t="s">
        <v>125</v>
      </c>
      <c r="E150" s="217" t="s">
        <v>19</v>
      </c>
      <c r="F150" s="218" t="s">
        <v>287</v>
      </c>
      <c r="G150" s="216"/>
      <c r="H150" s="217" t="s">
        <v>19</v>
      </c>
      <c r="I150" s="219"/>
      <c r="J150" s="216"/>
      <c r="K150" s="216"/>
      <c r="L150" s="220"/>
      <c r="M150" s="221"/>
      <c r="N150" s="222"/>
      <c r="O150" s="222"/>
      <c r="P150" s="222"/>
      <c r="Q150" s="222"/>
      <c r="R150" s="222"/>
      <c r="S150" s="222"/>
      <c r="T150" s="223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24" t="s">
        <v>125</v>
      </c>
      <c r="AU150" s="224" t="s">
        <v>81</v>
      </c>
      <c r="AV150" s="12" t="s">
        <v>81</v>
      </c>
      <c r="AW150" s="12" t="s">
        <v>127</v>
      </c>
      <c r="AX150" s="12" t="s">
        <v>73</v>
      </c>
      <c r="AY150" s="224" t="s">
        <v>115</v>
      </c>
    </row>
    <row r="151" s="13" customFormat="1">
      <c r="A151" s="13"/>
      <c r="B151" s="225"/>
      <c r="C151" s="226"/>
      <c r="D151" s="210" t="s">
        <v>125</v>
      </c>
      <c r="E151" s="227" t="s">
        <v>19</v>
      </c>
      <c r="F151" s="228" t="s">
        <v>81</v>
      </c>
      <c r="G151" s="226"/>
      <c r="H151" s="229">
        <v>1</v>
      </c>
      <c r="I151" s="230"/>
      <c r="J151" s="226"/>
      <c r="K151" s="226"/>
      <c r="L151" s="231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125</v>
      </c>
      <c r="AU151" s="235" t="s">
        <v>81</v>
      </c>
      <c r="AV151" s="13" t="s">
        <v>83</v>
      </c>
      <c r="AW151" s="13" t="s">
        <v>127</v>
      </c>
      <c r="AX151" s="13" t="s">
        <v>81</v>
      </c>
      <c r="AY151" s="235" t="s">
        <v>115</v>
      </c>
    </row>
    <row r="152" s="2" customFormat="1" ht="6.96" customHeight="1">
      <c r="A152" s="39"/>
      <c r="B152" s="60"/>
      <c r="C152" s="61"/>
      <c r="D152" s="61"/>
      <c r="E152" s="61"/>
      <c r="F152" s="61"/>
      <c r="G152" s="61"/>
      <c r="H152" s="61"/>
      <c r="I152" s="61"/>
      <c r="J152" s="61"/>
      <c r="K152" s="61"/>
      <c r="L152" s="45"/>
      <c r="M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</row>
  </sheetData>
  <sheetProtection sheet="1" autoFilter="0" formatColumns="0" formatRows="0" objects="1" scenarios="1" spinCount="100000" saltValue="37Cu205Z2eUnJVAH3Cqjqg19Q9XNOgV3TjAWXtOOfxf0Uc276CGALcJJO1i2etp+HaaI8t0wUPvp9egmiN85XQ==" hashValue="2SFwdXc+MheAnTtmeOJ9HiIjNhBuheXXe8QN6OplLD55/gF5kRFp2Tz3+4Orv3BVKLIK4mRifO4jOpvdlm0jsQ==" algorithmName="SHA-512" password="CC35"/>
  <autoFilter ref="C81:K15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II/392 Jasenice – most ev. č. 392-005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288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12. 11. 2020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93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35.25" customHeight="1">
      <c r="A27" s="139"/>
      <c r="B27" s="140"/>
      <c r="C27" s="139"/>
      <c r="D27" s="139"/>
      <c r="E27" s="141" t="s">
        <v>38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ROUND(J94,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ROUND((SUM(BE94:BE641)),  2)</f>
        <v>0</v>
      </c>
      <c r="G33" s="39"/>
      <c r="H33" s="39"/>
      <c r="I33" s="149">
        <v>0.20999999999999999</v>
      </c>
      <c r="J33" s="148">
        <f>ROUND(((SUM(BE94:BE641))*I33),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ROUND((SUM(BF94:BF641)),  2)</f>
        <v>0</v>
      </c>
      <c r="G34" s="39"/>
      <c r="H34" s="39"/>
      <c r="I34" s="149">
        <v>0.14999999999999999</v>
      </c>
      <c r="J34" s="148">
        <f>ROUND(((SUM(BF94:BF641))*I34),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ROUND((SUM(BG94:BG641)),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ROUND((SUM(BH94:BH641)),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ROUND((SUM(BI94:BI641)),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II/392 Jasenice – most ev. č. 392-005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201 - Most ev. č. 392-005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Jasenice</v>
      </c>
      <c r="G52" s="41"/>
      <c r="H52" s="41"/>
      <c r="I52" s="33" t="s">
        <v>23</v>
      </c>
      <c r="J52" s="73" t="str">
        <f>IF(J12="","",J12)</f>
        <v>12. 11. 2020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KSÚS Vysočiny p.o.</v>
      </c>
      <c r="G54" s="41"/>
      <c r="H54" s="41"/>
      <c r="I54" s="33" t="s">
        <v>32</v>
      </c>
      <c r="J54" s="37" t="str">
        <f>E21</f>
        <v>Ing. Petr Šedivý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 Petr Šedivý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J94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227</v>
      </c>
      <c r="E60" s="169"/>
      <c r="F60" s="169"/>
      <c r="G60" s="169"/>
      <c r="H60" s="169"/>
      <c r="I60" s="169"/>
      <c r="J60" s="170">
        <f>J95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4" customFormat="1" ht="19.92" customHeight="1">
      <c r="A61" s="14"/>
      <c r="B61" s="239"/>
      <c r="C61" s="240"/>
      <c r="D61" s="241" t="s">
        <v>289</v>
      </c>
      <c r="E61" s="242"/>
      <c r="F61" s="242"/>
      <c r="G61" s="242"/>
      <c r="H61" s="242"/>
      <c r="I61" s="242"/>
      <c r="J61" s="243">
        <f>J96</f>
        <v>0</v>
      </c>
      <c r="K61" s="240"/>
      <c r="L61" s="24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14" customFormat="1" ht="19.92" customHeight="1">
      <c r="A62" s="14"/>
      <c r="B62" s="239"/>
      <c r="C62" s="240"/>
      <c r="D62" s="241" t="s">
        <v>290</v>
      </c>
      <c r="E62" s="242"/>
      <c r="F62" s="242"/>
      <c r="G62" s="242"/>
      <c r="H62" s="242"/>
      <c r="I62" s="242"/>
      <c r="J62" s="243">
        <f>J182</f>
        <v>0</v>
      </c>
      <c r="K62" s="240"/>
      <c r="L62" s="24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s="14" customFormat="1" ht="19.92" customHeight="1">
      <c r="A63" s="14"/>
      <c r="B63" s="239"/>
      <c r="C63" s="240"/>
      <c r="D63" s="241" t="s">
        <v>291</v>
      </c>
      <c r="E63" s="242"/>
      <c r="F63" s="242"/>
      <c r="G63" s="242"/>
      <c r="H63" s="242"/>
      <c r="I63" s="242"/>
      <c r="J63" s="243">
        <f>J245</f>
        <v>0</v>
      </c>
      <c r="K63" s="240"/>
      <c r="L63" s="24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</row>
    <row r="64" s="14" customFormat="1" ht="19.92" customHeight="1">
      <c r="A64" s="14"/>
      <c r="B64" s="239"/>
      <c r="C64" s="240"/>
      <c r="D64" s="241" t="s">
        <v>292</v>
      </c>
      <c r="E64" s="242"/>
      <c r="F64" s="242"/>
      <c r="G64" s="242"/>
      <c r="H64" s="242"/>
      <c r="I64" s="242"/>
      <c r="J64" s="243">
        <f>J286</f>
        <v>0</v>
      </c>
      <c r="K64" s="240"/>
      <c r="L64" s="24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</row>
    <row r="65" s="14" customFormat="1" ht="19.92" customHeight="1">
      <c r="A65" s="14"/>
      <c r="B65" s="239"/>
      <c r="C65" s="240"/>
      <c r="D65" s="241" t="s">
        <v>293</v>
      </c>
      <c r="E65" s="242"/>
      <c r="F65" s="242"/>
      <c r="G65" s="242"/>
      <c r="H65" s="242"/>
      <c r="I65" s="242"/>
      <c r="J65" s="243">
        <f>J363</f>
        <v>0</v>
      </c>
      <c r="K65" s="240"/>
      <c r="L65" s="24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="14" customFormat="1" ht="19.92" customHeight="1">
      <c r="A66" s="14"/>
      <c r="B66" s="239"/>
      <c r="C66" s="240"/>
      <c r="D66" s="241" t="s">
        <v>294</v>
      </c>
      <c r="E66" s="242"/>
      <c r="F66" s="242"/>
      <c r="G66" s="242"/>
      <c r="H66" s="242"/>
      <c r="I66" s="242"/>
      <c r="J66" s="243">
        <f>J407</f>
        <v>0</v>
      </c>
      <c r="K66" s="240"/>
      <c r="L66" s="24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</row>
    <row r="67" s="14" customFormat="1" ht="19.92" customHeight="1">
      <c r="A67" s="14"/>
      <c r="B67" s="239"/>
      <c r="C67" s="240"/>
      <c r="D67" s="241" t="s">
        <v>295</v>
      </c>
      <c r="E67" s="242"/>
      <c r="F67" s="242"/>
      <c r="G67" s="242"/>
      <c r="H67" s="242"/>
      <c r="I67" s="242"/>
      <c r="J67" s="243">
        <f>J416</f>
        <v>0</v>
      </c>
      <c r="K67" s="240"/>
      <c r="L67" s="24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</row>
    <row r="68" s="14" customFormat="1" ht="19.92" customHeight="1">
      <c r="A68" s="14"/>
      <c r="B68" s="239"/>
      <c r="C68" s="240"/>
      <c r="D68" s="241" t="s">
        <v>228</v>
      </c>
      <c r="E68" s="242"/>
      <c r="F68" s="242"/>
      <c r="G68" s="242"/>
      <c r="H68" s="242"/>
      <c r="I68" s="242"/>
      <c r="J68" s="243">
        <f>J425</f>
        <v>0</v>
      </c>
      <c r="K68" s="240"/>
      <c r="L68" s="24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</row>
    <row r="69" s="9" customFormat="1" ht="24.96" customHeight="1">
      <c r="A69" s="9"/>
      <c r="B69" s="166"/>
      <c r="C69" s="167"/>
      <c r="D69" s="168" t="s">
        <v>296</v>
      </c>
      <c r="E69" s="169"/>
      <c r="F69" s="169"/>
      <c r="G69" s="169"/>
      <c r="H69" s="169"/>
      <c r="I69" s="169"/>
      <c r="J69" s="170">
        <f>J548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4" customFormat="1" ht="19.92" customHeight="1">
      <c r="A70" s="14"/>
      <c r="B70" s="239"/>
      <c r="C70" s="240"/>
      <c r="D70" s="241" t="s">
        <v>297</v>
      </c>
      <c r="E70" s="242"/>
      <c r="F70" s="242"/>
      <c r="G70" s="242"/>
      <c r="H70" s="242"/>
      <c r="I70" s="242"/>
      <c r="J70" s="243">
        <f>J549</f>
        <v>0</v>
      </c>
      <c r="K70" s="240"/>
      <c r="L70" s="24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</row>
    <row r="71" s="14" customFormat="1" ht="19.92" customHeight="1">
      <c r="A71" s="14"/>
      <c r="B71" s="239"/>
      <c r="C71" s="240"/>
      <c r="D71" s="241" t="s">
        <v>298</v>
      </c>
      <c r="E71" s="242"/>
      <c r="F71" s="242"/>
      <c r="G71" s="242"/>
      <c r="H71" s="242"/>
      <c r="I71" s="242"/>
      <c r="J71" s="243">
        <f>J590</f>
        <v>0</v>
      </c>
      <c r="K71" s="240"/>
      <c r="L71" s="24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</row>
    <row r="72" s="14" customFormat="1" ht="19.92" customHeight="1">
      <c r="A72" s="14"/>
      <c r="B72" s="239"/>
      <c r="C72" s="240"/>
      <c r="D72" s="241" t="s">
        <v>299</v>
      </c>
      <c r="E72" s="242"/>
      <c r="F72" s="242"/>
      <c r="G72" s="242"/>
      <c r="H72" s="242"/>
      <c r="I72" s="242"/>
      <c r="J72" s="243">
        <f>J596</f>
        <v>0</v>
      </c>
      <c r="K72" s="240"/>
      <c r="L72" s="24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</row>
    <row r="73" s="14" customFormat="1" ht="19.92" customHeight="1">
      <c r="A73" s="14"/>
      <c r="B73" s="239"/>
      <c r="C73" s="240"/>
      <c r="D73" s="241" t="s">
        <v>300</v>
      </c>
      <c r="E73" s="242"/>
      <c r="F73" s="242"/>
      <c r="G73" s="242"/>
      <c r="H73" s="242"/>
      <c r="I73" s="242"/>
      <c r="J73" s="243">
        <f>J603</f>
        <v>0</v>
      </c>
      <c r="K73" s="240"/>
      <c r="L73" s="24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</row>
    <row r="74" s="9" customFormat="1" ht="24.96" customHeight="1">
      <c r="A74" s="9"/>
      <c r="B74" s="166"/>
      <c r="C74" s="167"/>
      <c r="D74" s="168" t="s">
        <v>98</v>
      </c>
      <c r="E74" s="169"/>
      <c r="F74" s="169"/>
      <c r="G74" s="169"/>
      <c r="H74" s="169"/>
      <c r="I74" s="169"/>
      <c r="J74" s="170">
        <f>J617</f>
        <v>0</v>
      </c>
      <c r="K74" s="167"/>
      <c r="L74" s="17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99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61" t="str">
        <f>E7</f>
        <v>II/392 Jasenice – most ev. č. 392-005</v>
      </c>
      <c r="F84" s="33"/>
      <c r="G84" s="33"/>
      <c r="H84" s="33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91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E9</f>
        <v>SO 201 - Most ev. č. 392-005</v>
      </c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F12</f>
        <v>Jasenice</v>
      </c>
      <c r="G88" s="41"/>
      <c r="H88" s="41"/>
      <c r="I88" s="33" t="s">
        <v>23</v>
      </c>
      <c r="J88" s="73" t="str">
        <f>IF(J12="","",J12)</f>
        <v>12. 11. 2020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E15</f>
        <v>KSÚS Vysočiny p.o.</v>
      </c>
      <c r="G90" s="41"/>
      <c r="H90" s="41"/>
      <c r="I90" s="33" t="s">
        <v>32</v>
      </c>
      <c r="J90" s="37" t="str">
        <f>E21</f>
        <v>Ing. Petr Šedivý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30</v>
      </c>
      <c r="D91" s="41"/>
      <c r="E91" s="41"/>
      <c r="F91" s="28" t="str">
        <f>IF(E18="","",E18)</f>
        <v>Vyplň údaj</v>
      </c>
      <c r="G91" s="41"/>
      <c r="H91" s="41"/>
      <c r="I91" s="33" t="s">
        <v>35</v>
      </c>
      <c r="J91" s="37" t="str">
        <f>E24</f>
        <v>Ing Petr Šedivý</v>
      </c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0" customFormat="1" ht="29.28" customHeight="1">
      <c r="A93" s="172"/>
      <c r="B93" s="173"/>
      <c r="C93" s="174" t="s">
        <v>100</v>
      </c>
      <c r="D93" s="175" t="s">
        <v>58</v>
      </c>
      <c r="E93" s="175" t="s">
        <v>54</v>
      </c>
      <c r="F93" s="175" t="s">
        <v>55</v>
      </c>
      <c r="G93" s="175" t="s">
        <v>101</v>
      </c>
      <c r="H93" s="175" t="s">
        <v>102</v>
      </c>
      <c r="I93" s="175" t="s">
        <v>103</v>
      </c>
      <c r="J93" s="175" t="s">
        <v>96</v>
      </c>
      <c r="K93" s="176" t="s">
        <v>104</v>
      </c>
      <c r="L93" s="177"/>
      <c r="M93" s="93" t="s">
        <v>19</v>
      </c>
      <c r="N93" s="94" t="s">
        <v>43</v>
      </c>
      <c r="O93" s="94" t="s">
        <v>105</v>
      </c>
      <c r="P93" s="94" t="s">
        <v>106</v>
      </c>
      <c r="Q93" s="94" t="s">
        <v>107</v>
      </c>
      <c r="R93" s="94" t="s">
        <v>108</v>
      </c>
      <c r="S93" s="94" t="s">
        <v>109</v>
      </c>
      <c r="T93" s="95" t="s">
        <v>110</v>
      </c>
      <c r="U93" s="172"/>
      <c r="V93" s="172"/>
      <c r="W93" s="172"/>
      <c r="X93" s="172"/>
      <c r="Y93" s="172"/>
      <c r="Z93" s="172"/>
      <c r="AA93" s="172"/>
      <c r="AB93" s="172"/>
      <c r="AC93" s="172"/>
      <c r="AD93" s="172"/>
      <c r="AE93" s="172"/>
    </row>
    <row r="94" s="2" customFormat="1" ht="22.8" customHeight="1">
      <c r="A94" s="39"/>
      <c r="B94" s="40"/>
      <c r="C94" s="100" t="s">
        <v>111</v>
      </c>
      <c r="D94" s="41"/>
      <c r="E94" s="41"/>
      <c r="F94" s="41"/>
      <c r="G94" s="41"/>
      <c r="H94" s="41"/>
      <c r="I94" s="41"/>
      <c r="J94" s="178">
        <f>BK94</f>
        <v>0</v>
      </c>
      <c r="K94" s="41"/>
      <c r="L94" s="45"/>
      <c r="M94" s="96"/>
      <c r="N94" s="179"/>
      <c r="O94" s="97"/>
      <c r="P94" s="180">
        <f>P95+P548+P617</f>
        <v>0</v>
      </c>
      <c r="Q94" s="97"/>
      <c r="R94" s="180">
        <f>R95+R548+R617</f>
        <v>0</v>
      </c>
      <c r="S94" s="97"/>
      <c r="T94" s="181">
        <f>T95+T548+T617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72</v>
      </c>
      <c r="AU94" s="18" t="s">
        <v>97</v>
      </c>
      <c r="BK94" s="182">
        <f>BK95+BK548+BK617</f>
        <v>0</v>
      </c>
    </row>
    <row r="95" s="11" customFormat="1" ht="25.92" customHeight="1">
      <c r="A95" s="11"/>
      <c r="B95" s="183"/>
      <c r="C95" s="184"/>
      <c r="D95" s="185" t="s">
        <v>72</v>
      </c>
      <c r="E95" s="186" t="s">
        <v>229</v>
      </c>
      <c r="F95" s="186" t="s">
        <v>230</v>
      </c>
      <c r="G95" s="184"/>
      <c r="H95" s="184"/>
      <c r="I95" s="187"/>
      <c r="J95" s="188">
        <f>BK95</f>
        <v>0</v>
      </c>
      <c r="K95" s="184"/>
      <c r="L95" s="189"/>
      <c r="M95" s="190"/>
      <c r="N95" s="191"/>
      <c r="O95" s="191"/>
      <c r="P95" s="192">
        <f>P96+P182+P245+P286+P363+P407+P416+P425</f>
        <v>0</v>
      </c>
      <c r="Q95" s="191"/>
      <c r="R95" s="192">
        <f>R96+R182+R245+R286+R363+R407+R416+R425</f>
        <v>0</v>
      </c>
      <c r="S95" s="191"/>
      <c r="T95" s="193">
        <f>T96+T182+T245+T286+T363+T407+T416+T425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194" t="s">
        <v>81</v>
      </c>
      <c r="AT95" s="195" t="s">
        <v>72</v>
      </c>
      <c r="AU95" s="195" t="s">
        <v>73</v>
      </c>
      <c r="AY95" s="194" t="s">
        <v>115</v>
      </c>
      <c r="BK95" s="196">
        <f>BK96+BK182+BK245+BK286+BK363+BK407+BK416+BK425</f>
        <v>0</v>
      </c>
    </row>
    <row r="96" s="11" customFormat="1" ht="22.8" customHeight="1">
      <c r="A96" s="11"/>
      <c r="B96" s="183"/>
      <c r="C96" s="184"/>
      <c r="D96" s="185" t="s">
        <v>72</v>
      </c>
      <c r="E96" s="245" t="s">
        <v>81</v>
      </c>
      <c r="F96" s="245" t="s">
        <v>301</v>
      </c>
      <c r="G96" s="184"/>
      <c r="H96" s="184"/>
      <c r="I96" s="187"/>
      <c r="J96" s="246">
        <f>BK96</f>
        <v>0</v>
      </c>
      <c r="K96" s="184"/>
      <c r="L96" s="189"/>
      <c r="M96" s="190"/>
      <c r="N96" s="191"/>
      <c r="O96" s="191"/>
      <c r="P96" s="192">
        <f>SUM(P97:P181)</f>
        <v>0</v>
      </c>
      <c r="Q96" s="191"/>
      <c r="R96" s="192">
        <f>SUM(R97:R181)</f>
        <v>0</v>
      </c>
      <c r="S96" s="191"/>
      <c r="T96" s="193">
        <f>SUM(T97:T181)</f>
        <v>0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194" t="s">
        <v>81</v>
      </c>
      <c r="AT96" s="195" t="s">
        <v>72</v>
      </c>
      <c r="AU96" s="195" t="s">
        <v>81</v>
      </c>
      <c r="AY96" s="194" t="s">
        <v>115</v>
      </c>
      <c r="BK96" s="196">
        <f>SUM(BK97:BK181)</f>
        <v>0</v>
      </c>
    </row>
    <row r="97" s="2" customFormat="1" ht="16.5" customHeight="1">
      <c r="A97" s="39"/>
      <c r="B97" s="40"/>
      <c r="C97" s="197" t="s">
        <v>81</v>
      </c>
      <c r="D97" s="197" t="s">
        <v>116</v>
      </c>
      <c r="E97" s="198" t="s">
        <v>302</v>
      </c>
      <c r="F97" s="199" t="s">
        <v>303</v>
      </c>
      <c r="G97" s="200" t="s">
        <v>304</v>
      </c>
      <c r="H97" s="201">
        <v>17.898</v>
      </c>
      <c r="I97" s="202"/>
      <c r="J97" s="203">
        <f>ROUND(I97*H97,2)</f>
        <v>0</v>
      </c>
      <c r="K97" s="199" t="s">
        <v>19</v>
      </c>
      <c r="L97" s="45"/>
      <c r="M97" s="204" t="s">
        <v>19</v>
      </c>
      <c r="N97" s="205" t="s">
        <v>44</v>
      </c>
      <c r="O97" s="85"/>
      <c r="P97" s="206">
        <f>O97*H97</f>
        <v>0</v>
      </c>
      <c r="Q97" s="206">
        <v>0</v>
      </c>
      <c r="R97" s="206">
        <f>Q97*H97</f>
        <v>0</v>
      </c>
      <c r="S97" s="206">
        <v>0</v>
      </c>
      <c r="T97" s="207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8" t="s">
        <v>114</v>
      </c>
      <c r="AT97" s="208" t="s">
        <v>116</v>
      </c>
      <c r="AU97" s="208" t="s">
        <v>83</v>
      </c>
      <c r="AY97" s="18" t="s">
        <v>115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8" t="s">
        <v>81</v>
      </c>
      <c r="BK97" s="209">
        <f>ROUND(I97*H97,2)</f>
        <v>0</v>
      </c>
      <c r="BL97" s="18" t="s">
        <v>114</v>
      </c>
      <c r="BM97" s="208" t="s">
        <v>305</v>
      </c>
    </row>
    <row r="98" s="12" customFormat="1">
      <c r="A98" s="12"/>
      <c r="B98" s="215"/>
      <c r="C98" s="216"/>
      <c r="D98" s="210" t="s">
        <v>125</v>
      </c>
      <c r="E98" s="217" t="s">
        <v>19</v>
      </c>
      <c r="F98" s="218" t="s">
        <v>306</v>
      </c>
      <c r="G98" s="216"/>
      <c r="H98" s="217" t="s">
        <v>19</v>
      </c>
      <c r="I98" s="219"/>
      <c r="J98" s="216"/>
      <c r="K98" s="216"/>
      <c r="L98" s="220"/>
      <c r="M98" s="221"/>
      <c r="N98" s="222"/>
      <c r="O98" s="222"/>
      <c r="P98" s="222"/>
      <c r="Q98" s="222"/>
      <c r="R98" s="222"/>
      <c r="S98" s="222"/>
      <c r="T98" s="223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24" t="s">
        <v>125</v>
      </c>
      <c r="AU98" s="224" t="s">
        <v>83</v>
      </c>
      <c r="AV98" s="12" t="s">
        <v>81</v>
      </c>
      <c r="AW98" s="12" t="s">
        <v>127</v>
      </c>
      <c r="AX98" s="12" t="s">
        <v>73</v>
      </c>
      <c r="AY98" s="224" t="s">
        <v>115</v>
      </c>
    </row>
    <row r="99" s="12" customFormat="1">
      <c r="A99" s="12"/>
      <c r="B99" s="215"/>
      <c r="C99" s="216"/>
      <c r="D99" s="210" t="s">
        <v>125</v>
      </c>
      <c r="E99" s="217" t="s">
        <v>19</v>
      </c>
      <c r="F99" s="218" t="s">
        <v>307</v>
      </c>
      <c r="G99" s="216"/>
      <c r="H99" s="217" t="s">
        <v>19</v>
      </c>
      <c r="I99" s="219"/>
      <c r="J99" s="216"/>
      <c r="K99" s="216"/>
      <c r="L99" s="220"/>
      <c r="M99" s="221"/>
      <c r="N99" s="222"/>
      <c r="O99" s="222"/>
      <c r="P99" s="222"/>
      <c r="Q99" s="222"/>
      <c r="R99" s="222"/>
      <c r="S99" s="222"/>
      <c r="T99" s="223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4" t="s">
        <v>125</v>
      </c>
      <c r="AU99" s="224" t="s">
        <v>83</v>
      </c>
      <c r="AV99" s="12" t="s">
        <v>81</v>
      </c>
      <c r="AW99" s="12" t="s">
        <v>127</v>
      </c>
      <c r="AX99" s="12" t="s">
        <v>73</v>
      </c>
      <c r="AY99" s="224" t="s">
        <v>115</v>
      </c>
    </row>
    <row r="100" s="13" customFormat="1">
      <c r="A100" s="13"/>
      <c r="B100" s="225"/>
      <c r="C100" s="226"/>
      <c r="D100" s="210" t="s">
        <v>125</v>
      </c>
      <c r="E100" s="227" t="s">
        <v>19</v>
      </c>
      <c r="F100" s="228" t="s">
        <v>308</v>
      </c>
      <c r="G100" s="226"/>
      <c r="H100" s="229">
        <v>3.3479999999999999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125</v>
      </c>
      <c r="AU100" s="235" t="s">
        <v>83</v>
      </c>
      <c r="AV100" s="13" t="s">
        <v>83</v>
      </c>
      <c r="AW100" s="13" t="s">
        <v>127</v>
      </c>
      <c r="AX100" s="13" t="s">
        <v>73</v>
      </c>
      <c r="AY100" s="235" t="s">
        <v>115</v>
      </c>
    </row>
    <row r="101" s="12" customFormat="1">
      <c r="A101" s="12"/>
      <c r="B101" s="215"/>
      <c r="C101" s="216"/>
      <c r="D101" s="210" t="s">
        <v>125</v>
      </c>
      <c r="E101" s="217" t="s">
        <v>19</v>
      </c>
      <c r="F101" s="218" t="s">
        <v>309</v>
      </c>
      <c r="G101" s="216"/>
      <c r="H101" s="217" t="s">
        <v>19</v>
      </c>
      <c r="I101" s="219"/>
      <c r="J101" s="216"/>
      <c r="K101" s="216"/>
      <c r="L101" s="220"/>
      <c r="M101" s="221"/>
      <c r="N101" s="222"/>
      <c r="O101" s="222"/>
      <c r="P101" s="222"/>
      <c r="Q101" s="222"/>
      <c r="R101" s="222"/>
      <c r="S101" s="222"/>
      <c r="T101" s="223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24" t="s">
        <v>125</v>
      </c>
      <c r="AU101" s="224" t="s">
        <v>83</v>
      </c>
      <c r="AV101" s="12" t="s">
        <v>81</v>
      </c>
      <c r="AW101" s="12" t="s">
        <v>127</v>
      </c>
      <c r="AX101" s="12" t="s">
        <v>73</v>
      </c>
      <c r="AY101" s="224" t="s">
        <v>115</v>
      </c>
    </row>
    <row r="102" s="13" customFormat="1">
      <c r="A102" s="13"/>
      <c r="B102" s="225"/>
      <c r="C102" s="226"/>
      <c r="D102" s="210" t="s">
        <v>125</v>
      </c>
      <c r="E102" s="227" t="s">
        <v>19</v>
      </c>
      <c r="F102" s="228" t="s">
        <v>310</v>
      </c>
      <c r="G102" s="226"/>
      <c r="H102" s="229">
        <v>14.549999999999999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125</v>
      </c>
      <c r="AU102" s="235" t="s">
        <v>83</v>
      </c>
      <c r="AV102" s="13" t="s">
        <v>83</v>
      </c>
      <c r="AW102" s="13" t="s">
        <v>127</v>
      </c>
      <c r="AX102" s="13" t="s">
        <v>73</v>
      </c>
      <c r="AY102" s="235" t="s">
        <v>115</v>
      </c>
    </row>
    <row r="103" s="15" customFormat="1">
      <c r="A103" s="15"/>
      <c r="B103" s="247"/>
      <c r="C103" s="248"/>
      <c r="D103" s="210" t="s">
        <v>125</v>
      </c>
      <c r="E103" s="249" t="s">
        <v>19</v>
      </c>
      <c r="F103" s="250" t="s">
        <v>252</v>
      </c>
      <c r="G103" s="248"/>
      <c r="H103" s="251">
        <v>17.898</v>
      </c>
      <c r="I103" s="252"/>
      <c r="J103" s="248"/>
      <c r="K103" s="248"/>
      <c r="L103" s="253"/>
      <c r="M103" s="254"/>
      <c r="N103" s="255"/>
      <c r="O103" s="255"/>
      <c r="P103" s="255"/>
      <c r="Q103" s="255"/>
      <c r="R103" s="255"/>
      <c r="S103" s="255"/>
      <c r="T103" s="256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7" t="s">
        <v>125</v>
      </c>
      <c r="AU103" s="257" t="s">
        <v>83</v>
      </c>
      <c r="AV103" s="15" t="s">
        <v>114</v>
      </c>
      <c r="AW103" s="15" t="s">
        <v>127</v>
      </c>
      <c r="AX103" s="15" t="s">
        <v>81</v>
      </c>
      <c r="AY103" s="257" t="s">
        <v>115</v>
      </c>
    </row>
    <row r="104" s="2" customFormat="1" ht="21.75" customHeight="1">
      <c r="A104" s="39"/>
      <c r="B104" s="40"/>
      <c r="C104" s="197" t="s">
        <v>83</v>
      </c>
      <c r="D104" s="197" t="s">
        <v>116</v>
      </c>
      <c r="E104" s="198" t="s">
        <v>311</v>
      </c>
      <c r="F104" s="199" t="s">
        <v>312</v>
      </c>
      <c r="G104" s="200" t="s">
        <v>304</v>
      </c>
      <c r="H104" s="201">
        <v>9.7780000000000005</v>
      </c>
      <c r="I104" s="202"/>
      <c r="J104" s="203">
        <f>ROUND(I104*H104,2)</f>
        <v>0</v>
      </c>
      <c r="K104" s="199" t="s">
        <v>19</v>
      </c>
      <c r="L104" s="45"/>
      <c r="M104" s="204" t="s">
        <v>19</v>
      </c>
      <c r="N104" s="205" t="s">
        <v>44</v>
      </c>
      <c r="O104" s="85"/>
      <c r="P104" s="206">
        <f>O104*H104</f>
        <v>0</v>
      </c>
      <c r="Q104" s="206">
        <v>0</v>
      </c>
      <c r="R104" s="206">
        <f>Q104*H104</f>
        <v>0</v>
      </c>
      <c r="S104" s="206">
        <v>0</v>
      </c>
      <c r="T104" s="207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8" t="s">
        <v>114</v>
      </c>
      <c r="AT104" s="208" t="s">
        <v>116</v>
      </c>
      <c r="AU104" s="208" t="s">
        <v>83</v>
      </c>
      <c r="AY104" s="18" t="s">
        <v>115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18" t="s">
        <v>81</v>
      </c>
      <c r="BK104" s="209">
        <f>ROUND(I104*H104,2)</f>
        <v>0</v>
      </c>
      <c r="BL104" s="18" t="s">
        <v>114</v>
      </c>
      <c r="BM104" s="208" t="s">
        <v>313</v>
      </c>
    </row>
    <row r="105" s="12" customFormat="1">
      <c r="A105" s="12"/>
      <c r="B105" s="215"/>
      <c r="C105" s="216"/>
      <c r="D105" s="210" t="s">
        <v>125</v>
      </c>
      <c r="E105" s="217" t="s">
        <v>19</v>
      </c>
      <c r="F105" s="218" t="s">
        <v>306</v>
      </c>
      <c r="G105" s="216"/>
      <c r="H105" s="217" t="s">
        <v>19</v>
      </c>
      <c r="I105" s="219"/>
      <c r="J105" s="216"/>
      <c r="K105" s="216"/>
      <c r="L105" s="220"/>
      <c r="M105" s="221"/>
      <c r="N105" s="222"/>
      <c r="O105" s="222"/>
      <c r="P105" s="222"/>
      <c r="Q105" s="222"/>
      <c r="R105" s="222"/>
      <c r="S105" s="222"/>
      <c r="T105" s="223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24" t="s">
        <v>125</v>
      </c>
      <c r="AU105" s="224" t="s">
        <v>83</v>
      </c>
      <c r="AV105" s="12" t="s">
        <v>81</v>
      </c>
      <c r="AW105" s="12" t="s">
        <v>127</v>
      </c>
      <c r="AX105" s="12" t="s">
        <v>73</v>
      </c>
      <c r="AY105" s="224" t="s">
        <v>115</v>
      </c>
    </row>
    <row r="106" s="12" customFormat="1">
      <c r="A106" s="12"/>
      <c r="B106" s="215"/>
      <c r="C106" s="216"/>
      <c r="D106" s="210" t="s">
        <v>125</v>
      </c>
      <c r="E106" s="217" t="s">
        <v>19</v>
      </c>
      <c r="F106" s="218" t="s">
        <v>314</v>
      </c>
      <c r="G106" s="216"/>
      <c r="H106" s="217" t="s">
        <v>19</v>
      </c>
      <c r="I106" s="219"/>
      <c r="J106" s="216"/>
      <c r="K106" s="216"/>
      <c r="L106" s="220"/>
      <c r="M106" s="221"/>
      <c r="N106" s="222"/>
      <c r="O106" s="222"/>
      <c r="P106" s="222"/>
      <c r="Q106" s="222"/>
      <c r="R106" s="222"/>
      <c r="S106" s="222"/>
      <c r="T106" s="223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24" t="s">
        <v>125</v>
      </c>
      <c r="AU106" s="224" t="s">
        <v>83</v>
      </c>
      <c r="AV106" s="12" t="s">
        <v>81</v>
      </c>
      <c r="AW106" s="12" t="s">
        <v>127</v>
      </c>
      <c r="AX106" s="12" t="s">
        <v>73</v>
      </c>
      <c r="AY106" s="224" t="s">
        <v>115</v>
      </c>
    </row>
    <row r="107" s="12" customFormat="1">
      <c r="A107" s="12"/>
      <c r="B107" s="215"/>
      <c r="C107" s="216"/>
      <c r="D107" s="210" t="s">
        <v>125</v>
      </c>
      <c r="E107" s="217" t="s">
        <v>19</v>
      </c>
      <c r="F107" s="218" t="s">
        <v>315</v>
      </c>
      <c r="G107" s="216"/>
      <c r="H107" s="217" t="s">
        <v>19</v>
      </c>
      <c r="I107" s="219"/>
      <c r="J107" s="216"/>
      <c r="K107" s="216"/>
      <c r="L107" s="220"/>
      <c r="M107" s="221"/>
      <c r="N107" s="222"/>
      <c r="O107" s="222"/>
      <c r="P107" s="222"/>
      <c r="Q107" s="222"/>
      <c r="R107" s="222"/>
      <c r="S107" s="222"/>
      <c r="T107" s="223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24" t="s">
        <v>125</v>
      </c>
      <c r="AU107" s="224" t="s">
        <v>83</v>
      </c>
      <c r="AV107" s="12" t="s">
        <v>81</v>
      </c>
      <c r="AW107" s="12" t="s">
        <v>127</v>
      </c>
      <c r="AX107" s="12" t="s">
        <v>73</v>
      </c>
      <c r="AY107" s="224" t="s">
        <v>115</v>
      </c>
    </row>
    <row r="108" s="13" customFormat="1">
      <c r="A108" s="13"/>
      <c r="B108" s="225"/>
      <c r="C108" s="226"/>
      <c r="D108" s="210" t="s">
        <v>125</v>
      </c>
      <c r="E108" s="227" t="s">
        <v>19</v>
      </c>
      <c r="F108" s="228" t="s">
        <v>316</v>
      </c>
      <c r="G108" s="226"/>
      <c r="H108" s="229">
        <v>9.7776500667799713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125</v>
      </c>
      <c r="AU108" s="235" t="s">
        <v>83</v>
      </c>
      <c r="AV108" s="13" t="s">
        <v>83</v>
      </c>
      <c r="AW108" s="13" t="s">
        <v>127</v>
      </c>
      <c r="AX108" s="13" t="s">
        <v>81</v>
      </c>
      <c r="AY108" s="235" t="s">
        <v>115</v>
      </c>
    </row>
    <row r="109" s="2" customFormat="1" ht="16.5" customHeight="1">
      <c r="A109" s="39"/>
      <c r="B109" s="40"/>
      <c r="C109" s="197" t="s">
        <v>140</v>
      </c>
      <c r="D109" s="197" t="s">
        <v>116</v>
      </c>
      <c r="E109" s="198" t="s">
        <v>317</v>
      </c>
      <c r="F109" s="199" t="s">
        <v>318</v>
      </c>
      <c r="G109" s="200" t="s">
        <v>304</v>
      </c>
      <c r="H109" s="201">
        <v>43.607999999999997</v>
      </c>
      <c r="I109" s="202"/>
      <c r="J109" s="203">
        <f>ROUND(I109*H109,2)</f>
        <v>0</v>
      </c>
      <c r="K109" s="199" t="s">
        <v>19</v>
      </c>
      <c r="L109" s="45"/>
      <c r="M109" s="204" t="s">
        <v>19</v>
      </c>
      <c r="N109" s="205" t="s">
        <v>44</v>
      </c>
      <c r="O109" s="85"/>
      <c r="P109" s="206">
        <f>O109*H109</f>
        <v>0</v>
      </c>
      <c r="Q109" s="206">
        <v>0</v>
      </c>
      <c r="R109" s="206">
        <f>Q109*H109</f>
        <v>0</v>
      </c>
      <c r="S109" s="206">
        <v>0</v>
      </c>
      <c r="T109" s="20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08" t="s">
        <v>114</v>
      </c>
      <c r="AT109" s="208" t="s">
        <v>116</v>
      </c>
      <c r="AU109" s="208" t="s">
        <v>83</v>
      </c>
      <c r="AY109" s="18" t="s">
        <v>115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8" t="s">
        <v>81</v>
      </c>
      <c r="BK109" s="209">
        <f>ROUND(I109*H109,2)</f>
        <v>0</v>
      </c>
      <c r="BL109" s="18" t="s">
        <v>114</v>
      </c>
      <c r="BM109" s="208" t="s">
        <v>319</v>
      </c>
    </row>
    <row r="110" s="12" customFormat="1">
      <c r="A110" s="12"/>
      <c r="B110" s="215"/>
      <c r="C110" s="216"/>
      <c r="D110" s="210" t="s">
        <v>125</v>
      </c>
      <c r="E110" s="217" t="s">
        <v>19</v>
      </c>
      <c r="F110" s="218" t="s">
        <v>306</v>
      </c>
      <c r="G110" s="216"/>
      <c r="H110" s="217" t="s">
        <v>19</v>
      </c>
      <c r="I110" s="219"/>
      <c r="J110" s="216"/>
      <c r="K110" s="216"/>
      <c r="L110" s="220"/>
      <c r="M110" s="221"/>
      <c r="N110" s="222"/>
      <c r="O110" s="222"/>
      <c r="P110" s="222"/>
      <c r="Q110" s="222"/>
      <c r="R110" s="222"/>
      <c r="S110" s="222"/>
      <c r="T110" s="223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24" t="s">
        <v>125</v>
      </c>
      <c r="AU110" s="224" t="s">
        <v>83</v>
      </c>
      <c r="AV110" s="12" t="s">
        <v>81</v>
      </c>
      <c r="AW110" s="12" t="s">
        <v>127</v>
      </c>
      <c r="AX110" s="12" t="s">
        <v>73</v>
      </c>
      <c r="AY110" s="224" t="s">
        <v>115</v>
      </c>
    </row>
    <row r="111" s="12" customFormat="1">
      <c r="A111" s="12"/>
      <c r="B111" s="215"/>
      <c r="C111" s="216"/>
      <c r="D111" s="210" t="s">
        <v>125</v>
      </c>
      <c r="E111" s="217" t="s">
        <v>19</v>
      </c>
      <c r="F111" s="218" t="s">
        <v>320</v>
      </c>
      <c r="G111" s="216"/>
      <c r="H111" s="217" t="s">
        <v>19</v>
      </c>
      <c r="I111" s="219"/>
      <c r="J111" s="216"/>
      <c r="K111" s="216"/>
      <c r="L111" s="220"/>
      <c r="M111" s="221"/>
      <c r="N111" s="222"/>
      <c r="O111" s="222"/>
      <c r="P111" s="222"/>
      <c r="Q111" s="222"/>
      <c r="R111" s="222"/>
      <c r="S111" s="222"/>
      <c r="T111" s="223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24" t="s">
        <v>125</v>
      </c>
      <c r="AU111" s="224" t="s">
        <v>83</v>
      </c>
      <c r="AV111" s="12" t="s">
        <v>81</v>
      </c>
      <c r="AW111" s="12" t="s">
        <v>127</v>
      </c>
      <c r="AX111" s="12" t="s">
        <v>73</v>
      </c>
      <c r="AY111" s="224" t="s">
        <v>115</v>
      </c>
    </row>
    <row r="112" s="13" customFormat="1">
      <c r="A112" s="13"/>
      <c r="B112" s="225"/>
      <c r="C112" s="226"/>
      <c r="D112" s="210" t="s">
        <v>125</v>
      </c>
      <c r="E112" s="227" t="s">
        <v>19</v>
      </c>
      <c r="F112" s="228" t="s">
        <v>321</v>
      </c>
      <c r="G112" s="226"/>
      <c r="H112" s="229">
        <v>14.508000000000001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125</v>
      </c>
      <c r="AU112" s="235" t="s">
        <v>83</v>
      </c>
      <c r="AV112" s="13" t="s">
        <v>83</v>
      </c>
      <c r="AW112" s="13" t="s">
        <v>127</v>
      </c>
      <c r="AX112" s="13" t="s">
        <v>73</v>
      </c>
      <c r="AY112" s="235" t="s">
        <v>115</v>
      </c>
    </row>
    <row r="113" s="12" customFormat="1">
      <c r="A113" s="12"/>
      <c r="B113" s="215"/>
      <c r="C113" s="216"/>
      <c r="D113" s="210" t="s">
        <v>125</v>
      </c>
      <c r="E113" s="217" t="s">
        <v>19</v>
      </c>
      <c r="F113" s="218" t="s">
        <v>322</v>
      </c>
      <c r="G113" s="216"/>
      <c r="H113" s="217" t="s">
        <v>19</v>
      </c>
      <c r="I113" s="219"/>
      <c r="J113" s="216"/>
      <c r="K113" s="216"/>
      <c r="L113" s="220"/>
      <c r="M113" s="221"/>
      <c r="N113" s="222"/>
      <c r="O113" s="222"/>
      <c r="P113" s="222"/>
      <c r="Q113" s="222"/>
      <c r="R113" s="222"/>
      <c r="S113" s="222"/>
      <c r="T113" s="223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24" t="s">
        <v>125</v>
      </c>
      <c r="AU113" s="224" t="s">
        <v>83</v>
      </c>
      <c r="AV113" s="12" t="s">
        <v>81</v>
      </c>
      <c r="AW113" s="12" t="s">
        <v>127</v>
      </c>
      <c r="AX113" s="12" t="s">
        <v>73</v>
      </c>
      <c r="AY113" s="224" t="s">
        <v>115</v>
      </c>
    </row>
    <row r="114" s="13" customFormat="1">
      <c r="A114" s="13"/>
      <c r="B114" s="225"/>
      <c r="C114" s="226"/>
      <c r="D114" s="210" t="s">
        <v>125</v>
      </c>
      <c r="E114" s="227" t="s">
        <v>19</v>
      </c>
      <c r="F114" s="228" t="s">
        <v>323</v>
      </c>
      <c r="G114" s="226"/>
      <c r="H114" s="229">
        <v>29.099999999999998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125</v>
      </c>
      <c r="AU114" s="235" t="s">
        <v>83</v>
      </c>
      <c r="AV114" s="13" t="s">
        <v>83</v>
      </c>
      <c r="AW114" s="13" t="s">
        <v>127</v>
      </c>
      <c r="AX114" s="13" t="s">
        <v>73</v>
      </c>
      <c r="AY114" s="235" t="s">
        <v>115</v>
      </c>
    </row>
    <row r="115" s="15" customFormat="1">
      <c r="A115" s="15"/>
      <c r="B115" s="247"/>
      <c r="C115" s="248"/>
      <c r="D115" s="210" t="s">
        <v>125</v>
      </c>
      <c r="E115" s="249" t="s">
        <v>19</v>
      </c>
      <c r="F115" s="250" t="s">
        <v>252</v>
      </c>
      <c r="G115" s="248"/>
      <c r="H115" s="251">
        <v>43.607999999999997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7" t="s">
        <v>125</v>
      </c>
      <c r="AU115" s="257" t="s">
        <v>83</v>
      </c>
      <c r="AV115" s="15" t="s">
        <v>114</v>
      </c>
      <c r="AW115" s="15" t="s">
        <v>127</v>
      </c>
      <c r="AX115" s="15" t="s">
        <v>81</v>
      </c>
      <c r="AY115" s="257" t="s">
        <v>115</v>
      </c>
    </row>
    <row r="116" s="2" customFormat="1" ht="16.5" customHeight="1">
      <c r="A116" s="39"/>
      <c r="B116" s="40"/>
      <c r="C116" s="197" t="s">
        <v>114</v>
      </c>
      <c r="D116" s="197" t="s">
        <v>116</v>
      </c>
      <c r="E116" s="198" t="s">
        <v>324</v>
      </c>
      <c r="F116" s="199" t="s">
        <v>325</v>
      </c>
      <c r="G116" s="200" t="s">
        <v>304</v>
      </c>
      <c r="H116" s="201">
        <v>2.79</v>
      </c>
      <c r="I116" s="202"/>
      <c r="J116" s="203">
        <f>ROUND(I116*H116,2)</f>
        <v>0</v>
      </c>
      <c r="K116" s="199" t="s">
        <v>19</v>
      </c>
      <c r="L116" s="45"/>
      <c r="M116" s="204" t="s">
        <v>19</v>
      </c>
      <c r="N116" s="205" t="s">
        <v>44</v>
      </c>
      <c r="O116" s="85"/>
      <c r="P116" s="206">
        <f>O116*H116</f>
        <v>0</v>
      </c>
      <c r="Q116" s="206">
        <v>0</v>
      </c>
      <c r="R116" s="206">
        <f>Q116*H116</f>
        <v>0</v>
      </c>
      <c r="S116" s="206">
        <v>0</v>
      </c>
      <c r="T116" s="207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08" t="s">
        <v>114</v>
      </c>
      <c r="AT116" s="208" t="s">
        <v>116</v>
      </c>
      <c r="AU116" s="208" t="s">
        <v>83</v>
      </c>
      <c r="AY116" s="18" t="s">
        <v>115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18" t="s">
        <v>81</v>
      </c>
      <c r="BK116" s="209">
        <f>ROUND(I116*H116,2)</f>
        <v>0</v>
      </c>
      <c r="BL116" s="18" t="s">
        <v>114</v>
      </c>
      <c r="BM116" s="208" t="s">
        <v>326</v>
      </c>
    </row>
    <row r="117" s="12" customFormat="1">
      <c r="A117" s="12"/>
      <c r="B117" s="215"/>
      <c r="C117" s="216"/>
      <c r="D117" s="210" t="s">
        <v>125</v>
      </c>
      <c r="E117" s="217" t="s">
        <v>19</v>
      </c>
      <c r="F117" s="218" t="s">
        <v>306</v>
      </c>
      <c r="G117" s="216"/>
      <c r="H117" s="217" t="s">
        <v>19</v>
      </c>
      <c r="I117" s="219"/>
      <c r="J117" s="216"/>
      <c r="K117" s="216"/>
      <c r="L117" s="220"/>
      <c r="M117" s="221"/>
      <c r="N117" s="222"/>
      <c r="O117" s="222"/>
      <c r="P117" s="222"/>
      <c r="Q117" s="222"/>
      <c r="R117" s="222"/>
      <c r="S117" s="222"/>
      <c r="T117" s="223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24" t="s">
        <v>125</v>
      </c>
      <c r="AU117" s="224" t="s">
        <v>83</v>
      </c>
      <c r="AV117" s="12" t="s">
        <v>81</v>
      </c>
      <c r="AW117" s="12" t="s">
        <v>127</v>
      </c>
      <c r="AX117" s="12" t="s">
        <v>73</v>
      </c>
      <c r="AY117" s="224" t="s">
        <v>115</v>
      </c>
    </row>
    <row r="118" s="12" customFormat="1">
      <c r="A118" s="12"/>
      <c r="B118" s="215"/>
      <c r="C118" s="216"/>
      <c r="D118" s="210" t="s">
        <v>125</v>
      </c>
      <c r="E118" s="217" t="s">
        <v>19</v>
      </c>
      <c r="F118" s="218" t="s">
        <v>327</v>
      </c>
      <c r="G118" s="216"/>
      <c r="H118" s="217" t="s">
        <v>19</v>
      </c>
      <c r="I118" s="219"/>
      <c r="J118" s="216"/>
      <c r="K118" s="216"/>
      <c r="L118" s="220"/>
      <c r="M118" s="221"/>
      <c r="N118" s="222"/>
      <c r="O118" s="222"/>
      <c r="P118" s="222"/>
      <c r="Q118" s="222"/>
      <c r="R118" s="222"/>
      <c r="S118" s="222"/>
      <c r="T118" s="223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24" t="s">
        <v>125</v>
      </c>
      <c r="AU118" s="224" t="s">
        <v>83</v>
      </c>
      <c r="AV118" s="12" t="s">
        <v>81</v>
      </c>
      <c r="AW118" s="12" t="s">
        <v>127</v>
      </c>
      <c r="AX118" s="12" t="s">
        <v>73</v>
      </c>
      <c r="AY118" s="224" t="s">
        <v>115</v>
      </c>
    </row>
    <row r="119" s="13" customFormat="1">
      <c r="A119" s="13"/>
      <c r="B119" s="225"/>
      <c r="C119" s="226"/>
      <c r="D119" s="210" t="s">
        <v>125</v>
      </c>
      <c r="E119" s="227" t="s">
        <v>19</v>
      </c>
      <c r="F119" s="228" t="s">
        <v>328</v>
      </c>
      <c r="G119" s="226"/>
      <c r="H119" s="229">
        <v>2.7900000000000005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125</v>
      </c>
      <c r="AU119" s="235" t="s">
        <v>83</v>
      </c>
      <c r="AV119" s="13" t="s">
        <v>83</v>
      </c>
      <c r="AW119" s="13" t="s">
        <v>127</v>
      </c>
      <c r="AX119" s="13" t="s">
        <v>81</v>
      </c>
      <c r="AY119" s="235" t="s">
        <v>115</v>
      </c>
    </row>
    <row r="120" s="2" customFormat="1" ht="16.5" customHeight="1">
      <c r="A120" s="39"/>
      <c r="B120" s="40"/>
      <c r="C120" s="197" t="s">
        <v>148</v>
      </c>
      <c r="D120" s="197" t="s">
        <v>116</v>
      </c>
      <c r="E120" s="198" t="s">
        <v>329</v>
      </c>
      <c r="F120" s="199" t="s">
        <v>330</v>
      </c>
      <c r="G120" s="200" t="s">
        <v>331</v>
      </c>
      <c r="H120" s="201">
        <v>12.300000000000001</v>
      </c>
      <c r="I120" s="202"/>
      <c r="J120" s="203">
        <f>ROUND(I120*H120,2)</f>
        <v>0</v>
      </c>
      <c r="K120" s="199" t="s">
        <v>19</v>
      </c>
      <c r="L120" s="45"/>
      <c r="M120" s="204" t="s">
        <v>19</v>
      </c>
      <c r="N120" s="205" t="s">
        <v>44</v>
      </c>
      <c r="O120" s="85"/>
      <c r="P120" s="206">
        <f>O120*H120</f>
        <v>0</v>
      </c>
      <c r="Q120" s="206">
        <v>0</v>
      </c>
      <c r="R120" s="206">
        <f>Q120*H120</f>
        <v>0</v>
      </c>
      <c r="S120" s="206">
        <v>0</v>
      </c>
      <c r="T120" s="20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8" t="s">
        <v>114</v>
      </c>
      <c r="AT120" s="208" t="s">
        <v>116</v>
      </c>
      <c r="AU120" s="208" t="s">
        <v>83</v>
      </c>
      <c r="AY120" s="18" t="s">
        <v>115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8" t="s">
        <v>81</v>
      </c>
      <c r="BK120" s="209">
        <f>ROUND(I120*H120,2)</f>
        <v>0</v>
      </c>
      <c r="BL120" s="18" t="s">
        <v>114</v>
      </c>
      <c r="BM120" s="208" t="s">
        <v>332</v>
      </c>
    </row>
    <row r="121" s="12" customFormat="1">
      <c r="A121" s="12"/>
      <c r="B121" s="215"/>
      <c r="C121" s="216"/>
      <c r="D121" s="210" t="s">
        <v>125</v>
      </c>
      <c r="E121" s="217" t="s">
        <v>19</v>
      </c>
      <c r="F121" s="218" t="s">
        <v>306</v>
      </c>
      <c r="G121" s="216"/>
      <c r="H121" s="217" t="s">
        <v>19</v>
      </c>
      <c r="I121" s="219"/>
      <c r="J121" s="216"/>
      <c r="K121" s="216"/>
      <c r="L121" s="220"/>
      <c r="M121" s="221"/>
      <c r="N121" s="222"/>
      <c r="O121" s="222"/>
      <c r="P121" s="222"/>
      <c r="Q121" s="222"/>
      <c r="R121" s="222"/>
      <c r="S121" s="222"/>
      <c r="T121" s="223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24" t="s">
        <v>125</v>
      </c>
      <c r="AU121" s="224" t="s">
        <v>83</v>
      </c>
      <c r="AV121" s="12" t="s">
        <v>81</v>
      </c>
      <c r="AW121" s="12" t="s">
        <v>127</v>
      </c>
      <c r="AX121" s="12" t="s">
        <v>73</v>
      </c>
      <c r="AY121" s="224" t="s">
        <v>115</v>
      </c>
    </row>
    <row r="122" s="13" customFormat="1">
      <c r="A122" s="13"/>
      <c r="B122" s="225"/>
      <c r="C122" s="226"/>
      <c r="D122" s="210" t="s">
        <v>125</v>
      </c>
      <c r="E122" s="227" t="s">
        <v>19</v>
      </c>
      <c r="F122" s="228" t="s">
        <v>333</v>
      </c>
      <c r="G122" s="226"/>
      <c r="H122" s="229">
        <v>12.300000000000001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125</v>
      </c>
      <c r="AU122" s="235" t="s">
        <v>83</v>
      </c>
      <c r="AV122" s="13" t="s">
        <v>83</v>
      </c>
      <c r="AW122" s="13" t="s">
        <v>127</v>
      </c>
      <c r="AX122" s="13" t="s">
        <v>81</v>
      </c>
      <c r="AY122" s="235" t="s">
        <v>115</v>
      </c>
    </row>
    <row r="123" s="2" customFormat="1" ht="16.5" customHeight="1">
      <c r="A123" s="39"/>
      <c r="B123" s="40"/>
      <c r="C123" s="197" t="s">
        <v>153</v>
      </c>
      <c r="D123" s="197" t="s">
        <v>116</v>
      </c>
      <c r="E123" s="198" t="s">
        <v>334</v>
      </c>
      <c r="F123" s="199" t="s">
        <v>335</v>
      </c>
      <c r="G123" s="200" t="s">
        <v>331</v>
      </c>
      <c r="H123" s="201">
        <v>32</v>
      </c>
      <c r="I123" s="202"/>
      <c r="J123" s="203">
        <f>ROUND(I123*H123,2)</f>
        <v>0</v>
      </c>
      <c r="K123" s="199" t="s">
        <v>120</v>
      </c>
      <c r="L123" s="45"/>
      <c r="M123" s="204" t="s">
        <v>19</v>
      </c>
      <c r="N123" s="205" t="s">
        <v>44</v>
      </c>
      <c r="O123" s="85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8" t="s">
        <v>114</v>
      </c>
      <c r="AT123" s="208" t="s">
        <v>116</v>
      </c>
      <c r="AU123" s="208" t="s">
        <v>83</v>
      </c>
      <c r="AY123" s="18" t="s">
        <v>115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8" t="s">
        <v>81</v>
      </c>
      <c r="BK123" s="209">
        <f>ROUND(I123*H123,2)</f>
        <v>0</v>
      </c>
      <c r="BL123" s="18" t="s">
        <v>114</v>
      </c>
      <c r="BM123" s="208" t="s">
        <v>336</v>
      </c>
    </row>
    <row r="124" s="2" customFormat="1">
      <c r="A124" s="39"/>
      <c r="B124" s="40"/>
      <c r="C124" s="41"/>
      <c r="D124" s="210" t="s">
        <v>123</v>
      </c>
      <c r="E124" s="41"/>
      <c r="F124" s="211" t="s">
        <v>337</v>
      </c>
      <c r="G124" s="41"/>
      <c r="H124" s="41"/>
      <c r="I124" s="212"/>
      <c r="J124" s="41"/>
      <c r="K124" s="41"/>
      <c r="L124" s="45"/>
      <c r="M124" s="213"/>
      <c r="N124" s="214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123</v>
      </c>
      <c r="AU124" s="18" t="s">
        <v>83</v>
      </c>
    </row>
    <row r="125" s="12" customFormat="1">
      <c r="A125" s="12"/>
      <c r="B125" s="215"/>
      <c r="C125" s="216"/>
      <c r="D125" s="210" t="s">
        <v>125</v>
      </c>
      <c r="E125" s="217" t="s">
        <v>19</v>
      </c>
      <c r="F125" s="218" t="s">
        <v>338</v>
      </c>
      <c r="G125" s="216"/>
      <c r="H125" s="217" t="s">
        <v>19</v>
      </c>
      <c r="I125" s="219"/>
      <c r="J125" s="216"/>
      <c r="K125" s="216"/>
      <c r="L125" s="220"/>
      <c r="M125" s="221"/>
      <c r="N125" s="222"/>
      <c r="O125" s="222"/>
      <c r="P125" s="222"/>
      <c r="Q125" s="222"/>
      <c r="R125" s="222"/>
      <c r="S125" s="222"/>
      <c r="T125" s="223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24" t="s">
        <v>125</v>
      </c>
      <c r="AU125" s="224" t="s">
        <v>83</v>
      </c>
      <c r="AV125" s="12" t="s">
        <v>81</v>
      </c>
      <c r="AW125" s="12" t="s">
        <v>127</v>
      </c>
      <c r="AX125" s="12" t="s">
        <v>73</v>
      </c>
      <c r="AY125" s="224" t="s">
        <v>115</v>
      </c>
    </row>
    <row r="126" s="12" customFormat="1">
      <c r="A126" s="12"/>
      <c r="B126" s="215"/>
      <c r="C126" s="216"/>
      <c r="D126" s="210" t="s">
        <v>125</v>
      </c>
      <c r="E126" s="217" t="s">
        <v>19</v>
      </c>
      <c r="F126" s="218" t="s">
        <v>339</v>
      </c>
      <c r="G126" s="216"/>
      <c r="H126" s="217" t="s">
        <v>19</v>
      </c>
      <c r="I126" s="219"/>
      <c r="J126" s="216"/>
      <c r="K126" s="216"/>
      <c r="L126" s="220"/>
      <c r="M126" s="221"/>
      <c r="N126" s="222"/>
      <c r="O126" s="222"/>
      <c r="P126" s="222"/>
      <c r="Q126" s="222"/>
      <c r="R126" s="222"/>
      <c r="S126" s="222"/>
      <c r="T126" s="223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24" t="s">
        <v>125</v>
      </c>
      <c r="AU126" s="224" t="s">
        <v>83</v>
      </c>
      <c r="AV126" s="12" t="s">
        <v>81</v>
      </c>
      <c r="AW126" s="12" t="s">
        <v>127</v>
      </c>
      <c r="AX126" s="12" t="s">
        <v>73</v>
      </c>
      <c r="AY126" s="224" t="s">
        <v>115</v>
      </c>
    </row>
    <row r="127" s="13" customFormat="1">
      <c r="A127" s="13"/>
      <c r="B127" s="225"/>
      <c r="C127" s="226"/>
      <c r="D127" s="210" t="s">
        <v>125</v>
      </c>
      <c r="E127" s="227" t="s">
        <v>19</v>
      </c>
      <c r="F127" s="228" t="s">
        <v>340</v>
      </c>
      <c r="G127" s="226"/>
      <c r="H127" s="229">
        <v>32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125</v>
      </c>
      <c r="AU127" s="235" t="s">
        <v>83</v>
      </c>
      <c r="AV127" s="13" t="s">
        <v>83</v>
      </c>
      <c r="AW127" s="13" t="s">
        <v>127</v>
      </c>
      <c r="AX127" s="13" t="s">
        <v>81</v>
      </c>
      <c r="AY127" s="235" t="s">
        <v>115</v>
      </c>
    </row>
    <row r="128" s="2" customFormat="1" ht="16.5" customHeight="1">
      <c r="A128" s="39"/>
      <c r="B128" s="40"/>
      <c r="C128" s="197" t="s">
        <v>158</v>
      </c>
      <c r="D128" s="197" t="s">
        <v>116</v>
      </c>
      <c r="E128" s="198" t="s">
        <v>341</v>
      </c>
      <c r="F128" s="199" t="s">
        <v>342</v>
      </c>
      <c r="G128" s="200" t="s">
        <v>304</v>
      </c>
      <c r="H128" s="201">
        <v>27.190000000000001</v>
      </c>
      <c r="I128" s="202"/>
      <c r="J128" s="203">
        <f>ROUND(I128*H128,2)</f>
        <v>0</v>
      </c>
      <c r="K128" s="199" t="s">
        <v>19</v>
      </c>
      <c r="L128" s="45"/>
      <c r="M128" s="204" t="s">
        <v>19</v>
      </c>
      <c r="N128" s="205" t="s">
        <v>44</v>
      </c>
      <c r="O128" s="85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8" t="s">
        <v>114</v>
      </c>
      <c r="AT128" s="208" t="s">
        <v>116</v>
      </c>
      <c r="AU128" s="208" t="s">
        <v>83</v>
      </c>
      <c r="AY128" s="18" t="s">
        <v>115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8" t="s">
        <v>81</v>
      </c>
      <c r="BK128" s="209">
        <f>ROUND(I128*H128,2)</f>
        <v>0</v>
      </c>
      <c r="BL128" s="18" t="s">
        <v>114</v>
      </c>
      <c r="BM128" s="208" t="s">
        <v>343</v>
      </c>
    </row>
    <row r="129" s="12" customFormat="1">
      <c r="A129" s="12"/>
      <c r="B129" s="215"/>
      <c r="C129" s="216"/>
      <c r="D129" s="210" t="s">
        <v>125</v>
      </c>
      <c r="E129" s="217" t="s">
        <v>19</v>
      </c>
      <c r="F129" s="218" t="s">
        <v>344</v>
      </c>
      <c r="G129" s="216"/>
      <c r="H129" s="217" t="s">
        <v>19</v>
      </c>
      <c r="I129" s="219"/>
      <c r="J129" s="216"/>
      <c r="K129" s="216"/>
      <c r="L129" s="220"/>
      <c r="M129" s="221"/>
      <c r="N129" s="222"/>
      <c r="O129" s="222"/>
      <c r="P129" s="222"/>
      <c r="Q129" s="222"/>
      <c r="R129" s="222"/>
      <c r="S129" s="222"/>
      <c r="T129" s="223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24" t="s">
        <v>125</v>
      </c>
      <c r="AU129" s="224" t="s">
        <v>83</v>
      </c>
      <c r="AV129" s="12" t="s">
        <v>81</v>
      </c>
      <c r="AW129" s="12" t="s">
        <v>127</v>
      </c>
      <c r="AX129" s="12" t="s">
        <v>73</v>
      </c>
      <c r="AY129" s="224" t="s">
        <v>115</v>
      </c>
    </row>
    <row r="130" s="12" customFormat="1">
      <c r="A130" s="12"/>
      <c r="B130" s="215"/>
      <c r="C130" s="216"/>
      <c r="D130" s="210" t="s">
        <v>125</v>
      </c>
      <c r="E130" s="217" t="s">
        <v>19</v>
      </c>
      <c r="F130" s="218" t="s">
        <v>345</v>
      </c>
      <c r="G130" s="216"/>
      <c r="H130" s="217" t="s">
        <v>19</v>
      </c>
      <c r="I130" s="219"/>
      <c r="J130" s="216"/>
      <c r="K130" s="216"/>
      <c r="L130" s="220"/>
      <c r="M130" s="221"/>
      <c r="N130" s="222"/>
      <c r="O130" s="222"/>
      <c r="P130" s="222"/>
      <c r="Q130" s="222"/>
      <c r="R130" s="222"/>
      <c r="S130" s="222"/>
      <c r="T130" s="223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24" t="s">
        <v>125</v>
      </c>
      <c r="AU130" s="224" t="s">
        <v>83</v>
      </c>
      <c r="AV130" s="12" t="s">
        <v>81</v>
      </c>
      <c r="AW130" s="12" t="s">
        <v>127</v>
      </c>
      <c r="AX130" s="12" t="s">
        <v>73</v>
      </c>
      <c r="AY130" s="224" t="s">
        <v>115</v>
      </c>
    </row>
    <row r="131" s="12" customFormat="1">
      <c r="A131" s="12"/>
      <c r="B131" s="215"/>
      <c r="C131" s="216"/>
      <c r="D131" s="210" t="s">
        <v>125</v>
      </c>
      <c r="E131" s="217" t="s">
        <v>19</v>
      </c>
      <c r="F131" s="218" t="s">
        <v>346</v>
      </c>
      <c r="G131" s="216"/>
      <c r="H131" s="217" t="s">
        <v>19</v>
      </c>
      <c r="I131" s="219"/>
      <c r="J131" s="216"/>
      <c r="K131" s="216"/>
      <c r="L131" s="220"/>
      <c r="M131" s="221"/>
      <c r="N131" s="222"/>
      <c r="O131" s="222"/>
      <c r="P131" s="222"/>
      <c r="Q131" s="222"/>
      <c r="R131" s="222"/>
      <c r="S131" s="222"/>
      <c r="T131" s="223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24" t="s">
        <v>125</v>
      </c>
      <c r="AU131" s="224" t="s">
        <v>83</v>
      </c>
      <c r="AV131" s="12" t="s">
        <v>81</v>
      </c>
      <c r="AW131" s="12" t="s">
        <v>127</v>
      </c>
      <c r="AX131" s="12" t="s">
        <v>73</v>
      </c>
      <c r="AY131" s="224" t="s">
        <v>115</v>
      </c>
    </row>
    <row r="132" s="12" customFormat="1">
      <c r="A132" s="12"/>
      <c r="B132" s="215"/>
      <c r="C132" s="216"/>
      <c r="D132" s="210" t="s">
        <v>125</v>
      </c>
      <c r="E132" s="217" t="s">
        <v>19</v>
      </c>
      <c r="F132" s="218" t="s">
        <v>225</v>
      </c>
      <c r="G132" s="216"/>
      <c r="H132" s="217" t="s">
        <v>19</v>
      </c>
      <c r="I132" s="219"/>
      <c r="J132" s="216"/>
      <c r="K132" s="216"/>
      <c r="L132" s="220"/>
      <c r="M132" s="221"/>
      <c r="N132" s="222"/>
      <c r="O132" s="222"/>
      <c r="P132" s="222"/>
      <c r="Q132" s="222"/>
      <c r="R132" s="222"/>
      <c r="S132" s="222"/>
      <c r="T132" s="223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24" t="s">
        <v>125</v>
      </c>
      <c r="AU132" s="224" t="s">
        <v>83</v>
      </c>
      <c r="AV132" s="12" t="s">
        <v>81</v>
      </c>
      <c r="AW132" s="12" t="s">
        <v>127</v>
      </c>
      <c r="AX132" s="12" t="s">
        <v>73</v>
      </c>
      <c r="AY132" s="224" t="s">
        <v>115</v>
      </c>
    </row>
    <row r="133" s="12" customFormat="1">
      <c r="A133" s="12"/>
      <c r="B133" s="215"/>
      <c r="C133" s="216"/>
      <c r="D133" s="210" t="s">
        <v>125</v>
      </c>
      <c r="E133" s="217" t="s">
        <v>19</v>
      </c>
      <c r="F133" s="218" t="s">
        <v>347</v>
      </c>
      <c r="G133" s="216"/>
      <c r="H133" s="217" t="s">
        <v>19</v>
      </c>
      <c r="I133" s="219"/>
      <c r="J133" s="216"/>
      <c r="K133" s="216"/>
      <c r="L133" s="220"/>
      <c r="M133" s="221"/>
      <c r="N133" s="222"/>
      <c r="O133" s="222"/>
      <c r="P133" s="222"/>
      <c r="Q133" s="222"/>
      <c r="R133" s="222"/>
      <c r="S133" s="222"/>
      <c r="T133" s="223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24" t="s">
        <v>125</v>
      </c>
      <c r="AU133" s="224" t="s">
        <v>83</v>
      </c>
      <c r="AV133" s="12" t="s">
        <v>81</v>
      </c>
      <c r="AW133" s="12" t="s">
        <v>127</v>
      </c>
      <c r="AX133" s="12" t="s">
        <v>73</v>
      </c>
      <c r="AY133" s="224" t="s">
        <v>115</v>
      </c>
    </row>
    <row r="134" s="13" customFormat="1">
      <c r="A134" s="13"/>
      <c r="B134" s="225"/>
      <c r="C134" s="226"/>
      <c r="D134" s="210" t="s">
        <v>125</v>
      </c>
      <c r="E134" s="227" t="s">
        <v>19</v>
      </c>
      <c r="F134" s="228" t="s">
        <v>348</v>
      </c>
      <c r="G134" s="226"/>
      <c r="H134" s="229">
        <v>27.190000000000001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125</v>
      </c>
      <c r="AU134" s="235" t="s">
        <v>83</v>
      </c>
      <c r="AV134" s="13" t="s">
        <v>83</v>
      </c>
      <c r="AW134" s="13" t="s">
        <v>127</v>
      </c>
      <c r="AX134" s="13" t="s">
        <v>81</v>
      </c>
      <c r="AY134" s="235" t="s">
        <v>115</v>
      </c>
    </row>
    <row r="135" s="2" customFormat="1" ht="16.5" customHeight="1">
      <c r="A135" s="39"/>
      <c r="B135" s="40"/>
      <c r="C135" s="197" t="s">
        <v>166</v>
      </c>
      <c r="D135" s="197" t="s">
        <v>116</v>
      </c>
      <c r="E135" s="198" t="s">
        <v>349</v>
      </c>
      <c r="F135" s="199" t="s">
        <v>350</v>
      </c>
      <c r="G135" s="200" t="s">
        <v>304</v>
      </c>
      <c r="H135" s="201">
        <v>57</v>
      </c>
      <c r="I135" s="202"/>
      <c r="J135" s="203">
        <f>ROUND(I135*H135,2)</f>
        <v>0</v>
      </c>
      <c r="K135" s="199" t="s">
        <v>19</v>
      </c>
      <c r="L135" s="45"/>
      <c r="M135" s="204" t="s">
        <v>19</v>
      </c>
      <c r="N135" s="205" t="s">
        <v>44</v>
      </c>
      <c r="O135" s="85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08" t="s">
        <v>114</v>
      </c>
      <c r="AT135" s="208" t="s">
        <v>116</v>
      </c>
      <c r="AU135" s="208" t="s">
        <v>83</v>
      </c>
      <c r="AY135" s="18" t="s">
        <v>115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8" t="s">
        <v>81</v>
      </c>
      <c r="BK135" s="209">
        <f>ROUND(I135*H135,2)</f>
        <v>0</v>
      </c>
      <c r="BL135" s="18" t="s">
        <v>114</v>
      </c>
      <c r="BM135" s="208" t="s">
        <v>351</v>
      </c>
    </row>
    <row r="136" s="12" customFormat="1">
      <c r="A136" s="12"/>
      <c r="B136" s="215"/>
      <c r="C136" s="216"/>
      <c r="D136" s="210" t="s">
        <v>125</v>
      </c>
      <c r="E136" s="217" t="s">
        <v>19</v>
      </c>
      <c r="F136" s="218" t="s">
        <v>306</v>
      </c>
      <c r="G136" s="216"/>
      <c r="H136" s="217" t="s">
        <v>19</v>
      </c>
      <c r="I136" s="219"/>
      <c r="J136" s="216"/>
      <c r="K136" s="216"/>
      <c r="L136" s="220"/>
      <c r="M136" s="221"/>
      <c r="N136" s="222"/>
      <c r="O136" s="222"/>
      <c r="P136" s="222"/>
      <c r="Q136" s="222"/>
      <c r="R136" s="222"/>
      <c r="S136" s="222"/>
      <c r="T136" s="223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24" t="s">
        <v>125</v>
      </c>
      <c r="AU136" s="224" t="s">
        <v>83</v>
      </c>
      <c r="AV136" s="12" t="s">
        <v>81</v>
      </c>
      <c r="AW136" s="12" t="s">
        <v>127</v>
      </c>
      <c r="AX136" s="12" t="s">
        <v>73</v>
      </c>
      <c r="AY136" s="224" t="s">
        <v>115</v>
      </c>
    </row>
    <row r="137" s="12" customFormat="1">
      <c r="A137" s="12"/>
      <c r="B137" s="215"/>
      <c r="C137" s="216"/>
      <c r="D137" s="210" t="s">
        <v>125</v>
      </c>
      <c r="E137" s="217" t="s">
        <v>19</v>
      </c>
      <c r="F137" s="218" t="s">
        <v>352</v>
      </c>
      <c r="G137" s="216"/>
      <c r="H137" s="217" t="s">
        <v>19</v>
      </c>
      <c r="I137" s="219"/>
      <c r="J137" s="216"/>
      <c r="K137" s="216"/>
      <c r="L137" s="220"/>
      <c r="M137" s="221"/>
      <c r="N137" s="222"/>
      <c r="O137" s="222"/>
      <c r="P137" s="222"/>
      <c r="Q137" s="222"/>
      <c r="R137" s="222"/>
      <c r="S137" s="222"/>
      <c r="T137" s="223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24" t="s">
        <v>125</v>
      </c>
      <c r="AU137" s="224" t="s">
        <v>83</v>
      </c>
      <c r="AV137" s="12" t="s">
        <v>81</v>
      </c>
      <c r="AW137" s="12" t="s">
        <v>127</v>
      </c>
      <c r="AX137" s="12" t="s">
        <v>73</v>
      </c>
      <c r="AY137" s="224" t="s">
        <v>115</v>
      </c>
    </row>
    <row r="138" s="13" customFormat="1">
      <c r="A138" s="13"/>
      <c r="B138" s="225"/>
      <c r="C138" s="226"/>
      <c r="D138" s="210" t="s">
        <v>125</v>
      </c>
      <c r="E138" s="227" t="s">
        <v>19</v>
      </c>
      <c r="F138" s="228" t="s">
        <v>353</v>
      </c>
      <c r="G138" s="226"/>
      <c r="H138" s="229">
        <v>57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125</v>
      </c>
      <c r="AU138" s="235" t="s">
        <v>83</v>
      </c>
      <c r="AV138" s="13" t="s">
        <v>83</v>
      </c>
      <c r="AW138" s="13" t="s">
        <v>127</v>
      </c>
      <c r="AX138" s="13" t="s">
        <v>81</v>
      </c>
      <c r="AY138" s="235" t="s">
        <v>115</v>
      </c>
    </row>
    <row r="139" s="2" customFormat="1" ht="16.5" customHeight="1">
      <c r="A139" s="39"/>
      <c r="B139" s="40"/>
      <c r="C139" s="197" t="s">
        <v>171</v>
      </c>
      <c r="D139" s="197" t="s">
        <v>116</v>
      </c>
      <c r="E139" s="198" t="s">
        <v>354</v>
      </c>
      <c r="F139" s="199" t="s">
        <v>355</v>
      </c>
      <c r="G139" s="200" t="s">
        <v>304</v>
      </c>
      <c r="H139" s="201">
        <v>28.137</v>
      </c>
      <c r="I139" s="202"/>
      <c r="J139" s="203">
        <f>ROUND(I139*H139,2)</f>
        <v>0</v>
      </c>
      <c r="K139" s="199" t="s">
        <v>19</v>
      </c>
      <c r="L139" s="45"/>
      <c r="M139" s="204" t="s">
        <v>19</v>
      </c>
      <c r="N139" s="205" t="s">
        <v>44</v>
      </c>
      <c r="O139" s="85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08" t="s">
        <v>114</v>
      </c>
      <c r="AT139" s="208" t="s">
        <v>116</v>
      </c>
      <c r="AU139" s="208" t="s">
        <v>83</v>
      </c>
      <c r="AY139" s="18" t="s">
        <v>115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8" t="s">
        <v>81</v>
      </c>
      <c r="BK139" s="209">
        <f>ROUND(I139*H139,2)</f>
        <v>0</v>
      </c>
      <c r="BL139" s="18" t="s">
        <v>114</v>
      </c>
      <c r="BM139" s="208" t="s">
        <v>356</v>
      </c>
    </row>
    <row r="140" s="12" customFormat="1">
      <c r="A140" s="12"/>
      <c r="B140" s="215"/>
      <c r="C140" s="216"/>
      <c r="D140" s="210" t="s">
        <v>125</v>
      </c>
      <c r="E140" s="217" t="s">
        <v>19</v>
      </c>
      <c r="F140" s="218" t="s">
        <v>357</v>
      </c>
      <c r="G140" s="216"/>
      <c r="H140" s="217" t="s">
        <v>19</v>
      </c>
      <c r="I140" s="219"/>
      <c r="J140" s="216"/>
      <c r="K140" s="216"/>
      <c r="L140" s="220"/>
      <c r="M140" s="221"/>
      <c r="N140" s="222"/>
      <c r="O140" s="222"/>
      <c r="P140" s="222"/>
      <c r="Q140" s="222"/>
      <c r="R140" s="222"/>
      <c r="S140" s="222"/>
      <c r="T140" s="223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24" t="s">
        <v>125</v>
      </c>
      <c r="AU140" s="224" t="s">
        <v>83</v>
      </c>
      <c r="AV140" s="12" t="s">
        <v>81</v>
      </c>
      <c r="AW140" s="12" t="s">
        <v>127</v>
      </c>
      <c r="AX140" s="12" t="s">
        <v>73</v>
      </c>
      <c r="AY140" s="224" t="s">
        <v>115</v>
      </c>
    </row>
    <row r="141" s="12" customFormat="1">
      <c r="A141" s="12"/>
      <c r="B141" s="215"/>
      <c r="C141" s="216"/>
      <c r="D141" s="210" t="s">
        <v>125</v>
      </c>
      <c r="E141" s="217" t="s">
        <v>19</v>
      </c>
      <c r="F141" s="218" t="s">
        <v>358</v>
      </c>
      <c r="G141" s="216"/>
      <c r="H141" s="217" t="s">
        <v>19</v>
      </c>
      <c r="I141" s="219"/>
      <c r="J141" s="216"/>
      <c r="K141" s="216"/>
      <c r="L141" s="220"/>
      <c r="M141" s="221"/>
      <c r="N141" s="222"/>
      <c r="O141" s="222"/>
      <c r="P141" s="222"/>
      <c r="Q141" s="222"/>
      <c r="R141" s="222"/>
      <c r="S141" s="222"/>
      <c r="T141" s="223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24" t="s">
        <v>125</v>
      </c>
      <c r="AU141" s="224" t="s">
        <v>83</v>
      </c>
      <c r="AV141" s="12" t="s">
        <v>81</v>
      </c>
      <c r="AW141" s="12" t="s">
        <v>127</v>
      </c>
      <c r="AX141" s="12" t="s">
        <v>73</v>
      </c>
      <c r="AY141" s="224" t="s">
        <v>115</v>
      </c>
    </row>
    <row r="142" s="12" customFormat="1">
      <c r="A142" s="12"/>
      <c r="B142" s="215"/>
      <c r="C142" s="216"/>
      <c r="D142" s="210" t="s">
        <v>125</v>
      </c>
      <c r="E142" s="217" t="s">
        <v>19</v>
      </c>
      <c r="F142" s="218" t="s">
        <v>359</v>
      </c>
      <c r="G142" s="216"/>
      <c r="H142" s="217" t="s">
        <v>19</v>
      </c>
      <c r="I142" s="219"/>
      <c r="J142" s="216"/>
      <c r="K142" s="216"/>
      <c r="L142" s="220"/>
      <c r="M142" s="221"/>
      <c r="N142" s="222"/>
      <c r="O142" s="222"/>
      <c r="P142" s="222"/>
      <c r="Q142" s="222"/>
      <c r="R142" s="222"/>
      <c r="S142" s="222"/>
      <c r="T142" s="223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24" t="s">
        <v>125</v>
      </c>
      <c r="AU142" s="224" t="s">
        <v>83</v>
      </c>
      <c r="AV142" s="12" t="s">
        <v>81</v>
      </c>
      <c r="AW142" s="12" t="s">
        <v>127</v>
      </c>
      <c r="AX142" s="12" t="s">
        <v>73</v>
      </c>
      <c r="AY142" s="224" t="s">
        <v>115</v>
      </c>
    </row>
    <row r="143" s="12" customFormat="1">
      <c r="A143" s="12"/>
      <c r="B143" s="215"/>
      <c r="C143" s="216"/>
      <c r="D143" s="210" t="s">
        <v>125</v>
      </c>
      <c r="E143" s="217" t="s">
        <v>19</v>
      </c>
      <c r="F143" s="218" t="s">
        <v>360</v>
      </c>
      <c r="G143" s="216"/>
      <c r="H143" s="217" t="s">
        <v>19</v>
      </c>
      <c r="I143" s="219"/>
      <c r="J143" s="216"/>
      <c r="K143" s="216"/>
      <c r="L143" s="220"/>
      <c r="M143" s="221"/>
      <c r="N143" s="222"/>
      <c r="O143" s="222"/>
      <c r="P143" s="222"/>
      <c r="Q143" s="222"/>
      <c r="R143" s="222"/>
      <c r="S143" s="222"/>
      <c r="T143" s="223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24" t="s">
        <v>125</v>
      </c>
      <c r="AU143" s="224" t="s">
        <v>83</v>
      </c>
      <c r="AV143" s="12" t="s">
        <v>81</v>
      </c>
      <c r="AW143" s="12" t="s">
        <v>127</v>
      </c>
      <c r="AX143" s="12" t="s">
        <v>73</v>
      </c>
      <c r="AY143" s="224" t="s">
        <v>115</v>
      </c>
    </row>
    <row r="144" s="12" customFormat="1">
      <c r="A144" s="12"/>
      <c r="B144" s="215"/>
      <c r="C144" s="216"/>
      <c r="D144" s="210" t="s">
        <v>125</v>
      </c>
      <c r="E144" s="217" t="s">
        <v>19</v>
      </c>
      <c r="F144" s="218" t="s">
        <v>361</v>
      </c>
      <c r="G144" s="216"/>
      <c r="H144" s="217" t="s">
        <v>19</v>
      </c>
      <c r="I144" s="219"/>
      <c r="J144" s="216"/>
      <c r="K144" s="216"/>
      <c r="L144" s="220"/>
      <c r="M144" s="221"/>
      <c r="N144" s="222"/>
      <c r="O144" s="222"/>
      <c r="P144" s="222"/>
      <c r="Q144" s="222"/>
      <c r="R144" s="222"/>
      <c r="S144" s="222"/>
      <c r="T144" s="223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24" t="s">
        <v>125</v>
      </c>
      <c r="AU144" s="224" t="s">
        <v>83</v>
      </c>
      <c r="AV144" s="12" t="s">
        <v>81</v>
      </c>
      <c r="AW144" s="12" t="s">
        <v>127</v>
      </c>
      <c r="AX144" s="12" t="s">
        <v>73</v>
      </c>
      <c r="AY144" s="224" t="s">
        <v>115</v>
      </c>
    </row>
    <row r="145" s="12" customFormat="1">
      <c r="A145" s="12"/>
      <c r="B145" s="215"/>
      <c r="C145" s="216"/>
      <c r="D145" s="210" t="s">
        <v>125</v>
      </c>
      <c r="E145" s="217" t="s">
        <v>19</v>
      </c>
      <c r="F145" s="218" t="s">
        <v>362</v>
      </c>
      <c r="G145" s="216"/>
      <c r="H145" s="217" t="s">
        <v>19</v>
      </c>
      <c r="I145" s="219"/>
      <c r="J145" s="216"/>
      <c r="K145" s="216"/>
      <c r="L145" s="220"/>
      <c r="M145" s="221"/>
      <c r="N145" s="222"/>
      <c r="O145" s="222"/>
      <c r="P145" s="222"/>
      <c r="Q145" s="222"/>
      <c r="R145" s="222"/>
      <c r="S145" s="222"/>
      <c r="T145" s="223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24" t="s">
        <v>125</v>
      </c>
      <c r="AU145" s="224" t="s">
        <v>83</v>
      </c>
      <c r="AV145" s="12" t="s">
        <v>81</v>
      </c>
      <c r="AW145" s="12" t="s">
        <v>127</v>
      </c>
      <c r="AX145" s="12" t="s">
        <v>73</v>
      </c>
      <c r="AY145" s="224" t="s">
        <v>115</v>
      </c>
    </row>
    <row r="146" s="12" customFormat="1">
      <c r="A146" s="12"/>
      <c r="B146" s="215"/>
      <c r="C146" s="216"/>
      <c r="D146" s="210" t="s">
        <v>125</v>
      </c>
      <c r="E146" s="217" t="s">
        <v>19</v>
      </c>
      <c r="F146" s="218" t="s">
        <v>363</v>
      </c>
      <c r="G146" s="216"/>
      <c r="H146" s="217" t="s">
        <v>19</v>
      </c>
      <c r="I146" s="219"/>
      <c r="J146" s="216"/>
      <c r="K146" s="216"/>
      <c r="L146" s="220"/>
      <c r="M146" s="221"/>
      <c r="N146" s="222"/>
      <c r="O146" s="222"/>
      <c r="P146" s="222"/>
      <c r="Q146" s="222"/>
      <c r="R146" s="222"/>
      <c r="S146" s="222"/>
      <c r="T146" s="223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24" t="s">
        <v>125</v>
      </c>
      <c r="AU146" s="224" t="s">
        <v>83</v>
      </c>
      <c r="AV146" s="12" t="s">
        <v>81</v>
      </c>
      <c r="AW146" s="12" t="s">
        <v>127</v>
      </c>
      <c r="AX146" s="12" t="s">
        <v>73</v>
      </c>
      <c r="AY146" s="224" t="s">
        <v>115</v>
      </c>
    </row>
    <row r="147" s="13" customFormat="1">
      <c r="A147" s="13"/>
      <c r="B147" s="225"/>
      <c r="C147" s="226"/>
      <c r="D147" s="210" t="s">
        <v>125</v>
      </c>
      <c r="E147" s="227" t="s">
        <v>19</v>
      </c>
      <c r="F147" s="228" t="s">
        <v>364</v>
      </c>
      <c r="G147" s="226"/>
      <c r="H147" s="229">
        <v>28.137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125</v>
      </c>
      <c r="AU147" s="235" t="s">
        <v>83</v>
      </c>
      <c r="AV147" s="13" t="s">
        <v>83</v>
      </c>
      <c r="AW147" s="13" t="s">
        <v>127</v>
      </c>
      <c r="AX147" s="13" t="s">
        <v>81</v>
      </c>
      <c r="AY147" s="235" t="s">
        <v>115</v>
      </c>
    </row>
    <row r="148" s="2" customFormat="1" ht="16.5" customHeight="1">
      <c r="A148" s="39"/>
      <c r="B148" s="40"/>
      <c r="C148" s="197" t="s">
        <v>176</v>
      </c>
      <c r="D148" s="197" t="s">
        <v>116</v>
      </c>
      <c r="E148" s="198" t="s">
        <v>365</v>
      </c>
      <c r="F148" s="199" t="s">
        <v>366</v>
      </c>
      <c r="G148" s="200" t="s">
        <v>304</v>
      </c>
      <c r="H148" s="201">
        <v>5.4249999999999998</v>
      </c>
      <c r="I148" s="202"/>
      <c r="J148" s="203">
        <f>ROUND(I148*H148,2)</f>
        <v>0</v>
      </c>
      <c r="K148" s="199" t="s">
        <v>19</v>
      </c>
      <c r="L148" s="45"/>
      <c r="M148" s="204" t="s">
        <v>19</v>
      </c>
      <c r="N148" s="205" t="s">
        <v>44</v>
      </c>
      <c r="O148" s="85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08" t="s">
        <v>114</v>
      </c>
      <c r="AT148" s="208" t="s">
        <v>116</v>
      </c>
      <c r="AU148" s="208" t="s">
        <v>83</v>
      </c>
      <c r="AY148" s="18" t="s">
        <v>115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8" t="s">
        <v>81</v>
      </c>
      <c r="BK148" s="209">
        <f>ROUND(I148*H148,2)</f>
        <v>0</v>
      </c>
      <c r="BL148" s="18" t="s">
        <v>114</v>
      </c>
      <c r="BM148" s="208" t="s">
        <v>367</v>
      </c>
    </row>
    <row r="149" s="12" customFormat="1">
      <c r="A149" s="12"/>
      <c r="B149" s="215"/>
      <c r="C149" s="216"/>
      <c r="D149" s="210" t="s">
        <v>125</v>
      </c>
      <c r="E149" s="217" t="s">
        <v>19</v>
      </c>
      <c r="F149" s="218" t="s">
        <v>357</v>
      </c>
      <c r="G149" s="216"/>
      <c r="H149" s="217" t="s">
        <v>19</v>
      </c>
      <c r="I149" s="219"/>
      <c r="J149" s="216"/>
      <c r="K149" s="216"/>
      <c r="L149" s="220"/>
      <c r="M149" s="221"/>
      <c r="N149" s="222"/>
      <c r="O149" s="222"/>
      <c r="P149" s="222"/>
      <c r="Q149" s="222"/>
      <c r="R149" s="222"/>
      <c r="S149" s="222"/>
      <c r="T149" s="223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24" t="s">
        <v>125</v>
      </c>
      <c r="AU149" s="224" t="s">
        <v>83</v>
      </c>
      <c r="AV149" s="12" t="s">
        <v>81</v>
      </c>
      <c r="AW149" s="12" t="s">
        <v>127</v>
      </c>
      <c r="AX149" s="12" t="s">
        <v>73</v>
      </c>
      <c r="AY149" s="224" t="s">
        <v>115</v>
      </c>
    </row>
    <row r="150" s="12" customFormat="1">
      <c r="A150" s="12"/>
      <c r="B150" s="215"/>
      <c r="C150" s="216"/>
      <c r="D150" s="210" t="s">
        <v>125</v>
      </c>
      <c r="E150" s="217" t="s">
        <v>19</v>
      </c>
      <c r="F150" s="218" t="s">
        <v>368</v>
      </c>
      <c r="G150" s="216"/>
      <c r="H150" s="217" t="s">
        <v>19</v>
      </c>
      <c r="I150" s="219"/>
      <c r="J150" s="216"/>
      <c r="K150" s="216"/>
      <c r="L150" s="220"/>
      <c r="M150" s="221"/>
      <c r="N150" s="222"/>
      <c r="O150" s="222"/>
      <c r="P150" s="222"/>
      <c r="Q150" s="222"/>
      <c r="R150" s="222"/>
      <c r="S150" s="222"/>
      <c r="T150" s="223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24" t="s">
        <v>125</v>
      </c>
      <c r="AU150" s="224" t="s">
        <v>83</v>
      </c>
      <c r="AV150" s="12" t="s">
        <v>81</v>
      </c>
      <c r="AW150" s="12" t="s">
        <v>127</v>
      </c>
      <c r="AX150" s="12" t="s">
        <v>73</v>
      </c>
      <c r="AY150" s="224" t="s">
        <v>115</v>
      </c>
    </row>
    <row r="151" s="13" customFormat="1">
      <c r="A151" s="13"/>
      <c r="B151" s="225"/>
      <c r="C151" s="226"/>
      <c r="D151" s="210" t="s">
        <v>125</v>
      </c>
      <c r="E151" s="227" t="s">
        <v>19</v>
      </c>
      <c r="F151" s="228" t="s">
        <v>369</v>
      </c>
      <c r="G151" s="226"/>
      <c r="H151" s="229">
        <v>1.4000000000000001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125</v>
      </c>
      <c r="AU151" s="235" t="s">
        <v>83</v>
      </c>
      <c r="AV151" s="13" t="s">
        <v>83</v>
      </c>
      <c r="AW151" s="13" t="s">
        <v>127</v>
      </c>
      <c r="AX151" s="13" t="s">
        <v>73</v>
      </c>
      <c r="AY151" s="235" t="s">
        <v>115</v>
      </c>
    </row>
    <row r="152" s="12" customFormat="1">
      <c r="A152" s="12"/>
      <c r="B152" s="215"/>
      <c r="C152" s="216"/>
      <c r="D152" s="210" t="s">
        <v>125</v>
      </c>
      <c r="E152" s="217" t="s">
        <v>19</v>
      </c>
      <c r="F152" s="218" t="s">
        <v>370</v>
      </c>
      <c r="G152" s="216"/>
      <c r="H152" s="217" t="s">
        <v>19</v>
      </c>
      <c r="I152" s="219"/>
      <c r="J152" s="216"/>
      <c r="K152" s="216"/>
      <c r="L152" s="220"/>
      <c r="M152" s="221"/>
      <c r="N152" s="222"/>
      <c r="O152" s="222"/>
      <c r="P152" s="222"/>
      <c r="Q152" s="222"/>
      <c r="R152" s="222"/>
      <c r="S152" s="222"/>
      <c r="T152" s="223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24" t="s">
        <v>125</v>
      </c>
      <c r="AU152" s="224" t="s">
        <v>83</v>
      </c>
      <c r="AV152" s="12" t="s">
        <v>81</v>
      </c>
      <c r="AW152" s="12" t="s">
        <v>127</v>
      </c>
      <c r="AX152" s="12" t="s">
        <v>73</v>
      </c>
      <c r="AY152" s="224" t="s">
        <v>115</v>
      </c>
    </row>
    <row r="153" s="13" customFormat="1">
      <c r="A153" s="13"/>
      <c r="B153" s="225"/>
      <c r="C153" s="226"/>
      <c r="D153" s="210" t="s">
        <v>125</v>
      </c>
      <c r="E153" s="227" t="s">
        <v>19</v>
      </c>
      <c r="F153" s="228" t="s">
        <v>371</v>
      </c>
      <c r="G153" s="226"/>
      <c r="H153" s="229">
        <v>0.57600000000000007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125</v>
      </c>
      <c r="AU153" s="235" t="s">
        <v>83</v>
      </c>
      <c r="AV153" s="13" t="s">
        <v>83</v>
      </c>
      <c r="AW153" s="13" t="s">
        <v>127</v>
      </c>
      <c r="AX153" s="13" t="s">
        <v>73</v>
      </c>
      <c r="AY153" s="235" t="s">
        <v>115</v>
      </c>
    </row>
    <row r="154" s="12" customFormat="1">
      <c r="A154" s="12"/>
      <c r="B154" s="215"/>
      <c r="C154" s="216"/>
      <c r="D154" s="210" t="s">
        <v>125</v>
      </c>
      <c r="E154" s="217" t="s">
        <v>19</v>
      </c>
      <c r="F154" s="218" t="s">
        <v>372</v>
      </c>
      <c r="G154" s="216"/>
      <c r="H154" s="217" t="s">
        <v>19</v>
      </c>
      <c r="I154" s="219"/>
      <c r="J154" s="216"/>
      <c r="K154" s="216"/>
      <c r="L154" s="220"/>
      <c r="M154" s="221"/>
      <c r="N154" s="222"/>
      <c r="O154" s="222"/>
      <c r="P154" s="222"/>
      <c r="Q154" s="222"/>
      <c r="R154" s="222"/>
      <c r="S154" s="222"/>
      <c r="T154" s="223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24" t="s">
        <v>125</v>
      </c>
      <c r="AU154" s="224" t="s">
        <v>83</v>
      </c>
      <c r="AV154" s="12" t="s">
        <v>81</v>
      </c>
      <c r="AW154" s="12" t="s">
        <v>127</v>
      </c>
      <c r="AX154" s="12" t="s">
        <v>73</v>
      </c>
      <c r="AY154" s="224" t="s">
        <v>115</v>
      </c>
    </row>
    <row r="155" s="13" customFormat="1">
      <c r="A155" s="13"/>
      <c r="B155" s="225"/>
      <c r="C155" s="226"/>
      <c r="D155" s="210" t="s">
        <v>125</v>
      </c>
      <c r="E155" s="227" t="s">
        <v>19</v>
      </c>
      <c r="F155" s="228" t="s">
        <v>373</v>
      </c>
      <c r="G155" s="226"/>
      <c r="H155" s="229">
        <v>3.4492800000000003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125</v>
      </c>
      <c r="AU155" s="235" t="s">
        <v>83</v>
      </c>
      <c r="AV155" s="13" t="s">
        <v>83</v>
      </c>
      <c r="AW155" s="13" t="s">
        <v>127</v>
      </c>
      <c r="AX155" s="13" t="s">
        <v>73</v>
      </c>
      <c r="AY155" s="235" t="s">
        <v>115</v>
      </c>
    </row>
    <row r="156" s="15" customFormat="1">
      <c r="A156" s="15"/>
      <c r="B156" s="247"/>
      <c r="C156" s="248"/>
      <c r="D156" s="210" t="s">
        <v>125</v>
      </c>
      <c r="E156" s="249" t="s">
        <v>19</v>
      </c>
      <c r="F156" s="250" t="s">
        <v>252</v>
      </c>
      <c r="G156" s="248"/>
      <c r="H156" s="251">
        <v>5.4252800000000008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7" t="s">
        <v>125</v>
      </c>
      <c r="AU156" s="257" t="s">
        <v>83</v>
      </c>
      <c r="AV156" s="15" t="s">
        <v>114</v>
      </c>
      <c r="AW156" s="15" t="s">
        <v>127</v>
      </c>
      <c r="AX156" s="15" t="s">
        <v>81</v>
      </c>
      <c r="AY156" s="257" t="s">
        <v>115</v>
      </c>
    </row>
    <row r="157" s="2" customFormat="1" ht="16.5" customHeight="1">
      <c r="A157" s="39"/>
      <c r="B157" s="40"/>
      <c r="C157" s="197" t="s">
        <v>180</v>
      </c>
      <c r="D157" s="197" t="s">
        <v>116</v>
      </c>
      <c r="E157" s="198" t="s">
        <v>374</v>
      </c>
      <c r="F157" s="199" t="s">
        <v>375</v>
      </c>
      <c r="G157" s="200" t="s">
        <v>304</v>
      </c>
      <c r="H157" s="201">
        <v>2.8799999999999999</v>
      </c>
      <c r="I157" s="202"/>
      <c r="J157" s="203">
        <f>ROUND(I157*H157,2)</f>
        <v>0</v>
      </c>
      <c r="K157" s="199" t="s">
        <v>120</v>
      </c>
      <c r="L157" s="45"/>
      <c r="M157" s="204" t="s">
        <v>19</v>
      </c>
      <c r="N157" s="205" t="s">
        <v>44</v>
      </c>
      <c r="O157" s="85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08" t="s">
        <v>114</v>
      </c>
      <c r="AT157" s="208" t="s">
        <v>116</v>
      </c>
      <c r="AU157" s="208" t="s">
        <v>83</v>
      </c>
      <c r="AY157" s="18" t="s">
        <v>115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8" t="s">
        <v>81</v>
      </c>
      <c r="BK157" s="209">
        <f>ROUND(I157*H157,2)</f>
        <v>0</v>
      </c>
      <c r="BL157" s="18" t="s">
        <v>114</v>
      </c>
      <c r="BM157" s="208" t="s">
        <v>376</v>
      </c>
    </row>
    <row r="158" s="2" customFormat="1">
      <c r="A158" s="39"/>
      <c r="B158" s="40"/>
      <c r="C158" s="41"/>
      <c r="D158" s="210" t="s">
        <v>123</v>
      </c>
      <c r="E158" s="41"/>
      <c r="F158" s="211" t="s">
        <v>377</v>
      </c>
      <c r="G158" s="41"/>
      <c r="H158" s="41"/>
      <c r="I158" s="212"/>
      <c r="J158" s="41"/>
      <c r="K158" s="41"/>
      <c r="L158" s="45"/>
      <c r="M158" s="213"/>
      <c r="N158" s="214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123</v>
      </c>
      <c r="AU158" s="18" t="s">
        <v>83</v>
      </c>
    </row>
    <row r="159" s="12" customFormat="1">
      <c r="A159" s="12"/>
      <c r="B159" s="215"/>
      <c r="C159" s="216"/>
      <c r="D159" s="210" t="s">
        <v>125</v>
      </c>
      <c r="E159" s="217" t="s">
        <v>19</v>
      </c>
      <c r="F159" s="218" t="s">
        <v>378</v>
      </c>
      <c r="G159" s="216"/>
      <c r="H159" s="217" t="s">
        <v>19</v>
      </c>
      <c r="I159" s="219"/>
      <c r="J159" s="216"/>
      <c r="K159" s="216"/>
      <c r="L159" s="220"/>
      <c r="M159" s="221"/>
      <c r="N159" s="222"/>
      <c r="O159" s="222"/>
      <c r="P159" s="222"/>
      <c r="Q159" s="222"/>
      <c r="R159" s="222"/>
      <c r="S159" s="222"/>
      <c r="T159" s="223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24" t="s">
        <v>125</v>
      </c>
      <c r="AU159" s="224" t="s">
        <v>83</v>
      </c>
      <c r="AV159" s="12" t="s">
        <v>81</v>
      </c>
      <c r="AW159" s="12" t="s">
        <v>127</v>
      </c>
      <c r="AX159" s="12" t="s">
        <v>73</v>
      </c>
      <c r="AY159" s="224" t="s">
        <v>115</v>
      </c>
    </row>
    <row r="160" s="12" customFormat="1">
      <c r="A160" s="12"/>
      <c r="B160" s="215"/>
      <c r="C160" s="216"/>
      <c r="D160" s="210" t="s">
        <v>125</v>
      </c>
      <c r="E160" s="217" t="s">
        <v>19</v>
      </c>
      <c r="F160" s="218" t="s">
        <v>379</v>
      </c>
      <c r="G160" s="216"/>
      <c r="H160" s="217" t="s">
        <v>19</v>
      </c>
      <c r="I160" s="219"/>
      <c r="J160" s="216"/>
      <c r="K160" s="216"/>
      <c r="L160" s="220"/>
      <c r="M160" s="221"/>
      <c r="N160" s="222"/>
      <c r="O160" s="222"/>
      <c r="P160" s="222"/>
      <c r="Q160" s="222"/>
      <c r="R160" s="222"/>
      <c r="S160" s="222"/>
      <c r="T160" s="223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24" t="s">
        <v>125</v>
      </c>
      <c r="AU160" s="224" t="s">
        <v>83</v>
      </c>
      <c r="AV160" s="12" t="s">
        <v>81</v>
      </c>
      <c r="AW160" s="12" t="s">
        <v>127</v>
      </c>
      <c r="AX160" s="12" t="s">
        <v>73</v>
      </c>
      <c r="AY160" s="224" t="s">
        <v>115</v>
      </c>
    </row>
    <row r="161" s="13" customFormat="1">
      <c r="A161" s="13"/>
      <c r="B161" s="225"/>
      <c r="C161" s="226"/>
      <c r="D161" s="210" t="s">
        <v>125</v>
      </c>
      <c r="E161" s="227" t="s">
        <v>19</v>
      </c>
      <c r="F161" s="228" t="s">
        <v>380</v>
      </c>
      <c r="G161" s="226"/>
      <c r="H161" s="229">
        <v>2.8799999999999999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125</v>
      </c>
      <c r="AU161" s="235" t="s">
        <v>83</v>
      </c>
      <c r="AV161" s="13" t="s">
        <v>83</v>
      </c>
      <c r="AW161" s="13" t="s">
        <v>127</v>
      </c>
      <c r="AX161" s="13" t="s">
        <v>81</v>
      </c>
      <c r="AY161" s="235" t="s">
        <v>115</v>
      </c>
    </row>
    <row r="162" s="2" customFormat="1" ht="16.5" customHeight="1">
      <c r="A162" s="39"/>
      <c r="B162" s="40"/>
      <c r="C162" s="197" t="s">
        <v>184</v>
      </c>
      <c r="D162" s="197" t="s">
        <v>116</v>
      </c>
      <c r="E162" s="198" t="s">
        <v>381</v>
      </c>
      <c r="F162" s="199" t="s">
        <v>382</v>
      </c>
      <c r="G162" s="200" t="s">
        <v>304</v>
      </c>
      <c r="H162" s="201">
        <v>1.8</v>
      </c>
      <c r="I162" s="202"/>
      <c r="J162" s="203">
        <f>ROUND(I162*H162,2)</f>
        <v>0</v>
      </c>
      <c r="K162" s="199" t="s">
        <v>120</v>
      </c>
      <c r="L162" s="45"/>
      <c r="M162" s="204" t="s">
        <v>19</v>
      </c>
      <c r="N162" s="205" t="s">
        <v>44</v>
      </c>
      <c r="O162" s="85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08" t="s">
        <v>114</v>
      </c>
      <c r="AT162" s="208" t="s">
        <v>116</v>
      </c>
      <c r="AU162" s="208" t="s">
        <v>83</v>
      </c>
      <c r="AY162" s="18" t="s">
        <v>115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8" t="s">
        <v>81</v>
      </c>
      <c r="BK162" s="209">
        <f>ROUND(I162*H162,2)</f>
        <v>0</v>
      </c>
      <c r="BL162" s="18" t="s">
        <v>114</v>
      </c>
      <c r="BM162" s="208" t="s">
        <v>383</v>
      </c>
    </row>
    <row r="163" s="2" customFormat="1">
      <c r="A163" s="39"/>
      <c r="B163" s="40"/>
      <c r="C163" s="41"/>
      <c r="D163" s="210" t="s">
        <v>123</v>
      </c>
      <c r="E163" s="41"/>
      <c r="F163" s="211" t="s">
        <v>384</v>
      </c>
      <c r="G163" s="41"/>
      <c r="H163" s="41"/>
      <c r="I163" s="212"/>
      <c r="J163" s="41"/>
      <c r="K163" s="41"/>
      <c r="L163" s="45"/>
      <c r="M163" s="213"/>
      <c r="N163" s="214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123</v>
      </c>
      <c r="AU163" s="18" t="s">
        <v>83</v>
      </c>
    </row>
    <row r="164" s="12" customFormat="1">
      <c r="A164" s="12"/>
      <c r="B164" s="215"/>
      <c r="C164" s="216"/>
      <c r="D164" s="210" t="s">
        <v>125</v>
      </c>
      <c r="E164" s="217" t="s">
        <v>19</v>
      </c>
      <c r="F164" s="218" t="s">
        <v>385</v>
      </c>
      <c r="G164" s="216"/>
      <c r="H164" s="217" t="s">
        <v>19</v>
      </c>
      <c r="I164" s="219"/>
      <c r="J164" s="216"/>
      <c r="K164" s="216"/>
      <c r="L164" s="220"/>
      <c r="M164" s="221"/>
      <c r="N164" s="222"/>
      <c r="O164" s="222"/>
      <c r="P164" s="222"/>
      <c r="Q164" s="222"/>
      <c r="R164" s="222"/>
      <c r="S164" s="222"/>
      <c r="T164" s="223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24" t="s">
        <v>125</v>
      </c>
      <c r="AU164" s="224" t="s">
        <v>83</v>
      </c>
      <c r="AV164" s="12" t="s">
        <v>81</v>
      </c>
      <c r="AW164" s="12" t="s">
        <v>127</v>
      </c>
      <c r="AX164" s="12" t="s">
        <v>73</v>
      </c>
      <c r="AY164" s="224" t="s">
        <v>115</v>
      </c>
    </row>
    <row r="165" s="13" customFormat="1">
      <c r="A165" s="13"/>
      <c r="B165" s="225"/>
      <c r="C165" s="226"/>
      <c r="D165" s="210" t="s">
        <v>125</v>
      </c>
      <c r="E165" s="227" t="s">
        <v>19</v>
      </c>
      <c r="F165" s="228" t="s">
        <v>386</v>
      </c>
      <c r="G165" s="226"/>
      <c r="H165" s="229">
        <v>1.8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125</v>
      </c>
      <c r="AU165" s="235" t="s">
        <v>83</v>
      </c>
      <c r="AV165" s="13" t="s">
        <v>83</v>
      </c>
      <c r="AW165" s="13" t="s">
        <v>127</v>
      </c>
      <c r="AX165" s="13" t="s">
        <v>81</v>
      </c>
      <c r="AY165" s="235" t="s">
        <v>115</v>
      </c>
    </row>
    <row r="166" s="2" customFormat="1" ht="16.5" customHeight="1">
      <c r="A166" s="39"/>
      <c r="B166" s="40"/>
      <c r="C166" s="197" t="s">
        <v>192</v>
      </c>
      <c r="D166" s="197" t="s">
        <v>116</v>
      </c>
      <c r="E166" s="198" t="s">
        <v>387</v>
      </c>
      <c r="F166" s="199" t="s">
        <v>388</v>
      </c>
      <c r="G166" s="200" t="s">
        <v>389</v>
      </c>
      <c r="H166" s="201">
        <v>97</v>
      </c>
      <c r="I166" s="202"/>
      <c r="J166" s="203">
        <f>ROUND(I166*H166,2)</f>
        <v>0</v>
      </c>
      <c r="K166" s="199" t="s">
        <v>120</v>
      </c>
      <c r="L166" s="45"/>
      <c r="M166" s="204" t="s">
        <v>19</v>
      </c>
      <c r="N166" s="205" t="s">
        <v>44</v>
      </c>
      <c r="O166" s="85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08" t="s">
        <v>114</v>
      </c>
      <c r="AT166" s="208" t="s">
        <v>116</v>
      </c>
      <c r="AU166" s="208" t="s">
        <v>83</v>
      </c>
      <c r="AY166" s="18" t="s">
        <v>115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8" t="s">
        <v>81</v>
      </c>
      <c r="BK166" s="209">
        <f>ROUND(I166*H166,2)</f>
        <v>0</v>
      </c>
      <c r="BL166" s="18" t="s">
        <v>114</v>
      </c>
      <c r="BM166" s="208" t="s">
        <v>390</v>
      </c>
    </row>
    <row r="167" s="2" customFormat="1">
      <c r="A167" s="39"/>
      <c r="B167" s="40"/>
      <c r="C167" s="41"/>
      <c r="D167" s="210" t="s">
        <v>123</v>
      </c>
      <c r="E167" s="41"/>
      <c r="F167" s="211" t="s">
        <v>391</v>
      </c>
      <c r="G167" s="41"/>
      <c r="H167" s="41"/>
      <c r="I167" s="212"/>
      <c r="J167" s="41"/>
      <c r="K167" s="41"/>
      <c r="L167" s="45"/>
      <c r="M167" s="213"/>
      <c r="N167" s="214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123</v>
      </c>
      <c r="AU167" s="18" t="s">
        <v>83</v>
      </c>
    </row>
    <row r="168" s="12" customFormat="1">
      <c r="A168" s="12"/>
      <c r="B168" s="215"/>
      <c r="C168" s="216"/>
      <c r="D168" s="210" t="s">
        <v>125</v>
      </c>
      <c r="E168" s="217" t="s">
        <v>19</v>
      </c>
      <c r="F168" s="218" t="s">
        <v>392</v>
      </c>
      <c r="G168" s="216"/>
      <c r="H168" s="217" t="s">
        <v>19</v>
      </c>
      <c r="I168" s="219"/>
      <c r="J168" s="216"/>
      <c r="K168" s="216"/>
      <c r="L168" s="220"/>
      <c r="M168" s="221"/>
      <c r="N168" s="222"/>
      <c r="O168" s="222"/>
      <c r="P168" s="222"/>
      <c r="Q168" s="222"/>
      <c r="R168" s="222"/>
      <c r="S168" s="222"/>
      <c r="T168" s="223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24" t="s">
        <v>125</v>
      </c>
      <c r="AU168" s="224" t="s">
        <v>83</v>
      </c>
      <c r="AV168" s="12" t="s">
        <v>81</v>
      </c>
      <c r="AW168" s="12" t="s">
        <v>127</v>
      </c>
      <c r="AX168" s="12" t="s">
        <v>73</v>
      </c>
      <c r="AY168" s="224" t="s">
        <v>115</v>
      </c>
    </row>
    <row r="169" s="13" customFormat="1">
      <c r="A169" s="13"/>
      <c r="B169" s="225"/>
      <c r="C169" s="226"/>
      <c r="D169" s="210" t="s">
        <v>125</v>
      </c>
      <c r="E169" s="227" t="s">
        <v>19</v>
      </c>
      <c r="F169" s="228" t="s">
        <v>393</v>
      </c>
      <c r="G169" s="226"/>
      <c r="H169" s="229">
        <v>97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125</v>
      </c>
      <c r="AU169" s="235" t="s">
        <v>83</v>
      </c>
      <c r="AV169" s="13" t="s">
        <v>83</v>
      </c>
      <c r="AW169" s="13" t="s">
        <v>127</v>
      </c>
      <c r="AX169" s="13" t="s">
        <v>81</v>
      </c>
      <c r="AY169" s="235" t="s">
        <v>115</v>
      </c>
    </row>
    <row r="170" s="2" customFormat="1" ht="16.5" customHeight="1">
      <c r="A170" s="39"/>
      <c r="B170" s="40"/>
      <c r="C170" s="197" t="s">
        <v>197</v>
      </c>
      <c r="D170" s="197" t="s">
        <v>116</v>
      </c>
      <c r="E170" s="198" t="s">
        <v>394</v>
      </c>
      <c r="F170" s="199" t="s">
        <v>395</v>
      </c>
      <c r="G170" s="200" t="s">
        <v>389</v>
      </c>
      <c r="H170" s="201">
        <v>131.81999999999999</v>
      </c>
      <c r="I170" s="202"/>
      <c r="J170" s="203">
        <f>ROUND(I170*H170,2)</f>
        <v>0</v>
      </c>
      <c r="K170" s="199" t="s">
        <v>120</v>
      </c>
      <c r="L170" s="45"/>
      <c r="M170" s="204" t="s">
        <v>19</v>
      </c>
      <c r="N170" s="205" t="s">
        <v>44</v>
      </c>
      <c r="O170" s="85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08" t="s">
        <v>114</v>
      </c>
      <c r="AT170" s="208" t="s">
        <v>116</v>
      </c>
      <c r="AU170" s="208" t="s">
        <v>83</v>
      </c>
      <c r="AY170" s="18" t="s">
        <v>115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8" t="s">
        <v>81</v>
      </c>
      <c r="BK170" s="209">
        <f>ROUND(I170*H170,2)</f>
        <v>0</v>
      </c>
      <c r="BL170" s="18" t="s">
        <v>114</v>
      </c>
      <c r="BM170" s="208" t="s">
        <v>396</v>
      </c>
    </row>
    <row r="171" s="2" customFormat="1">
      <c r="A171" s="39"/>
      <c r="B171" s="40"/>
      <c r="C171" s="41"/>
      <c r="D171" s="210" t="s">
        <v>123</v>
      </c>
      <c r="E171" s="41"/>
      <c r="F171" s="211" t="s">
        <v>397</v>
      </c>
      <c r="G171" s="41"/>
      <c r="H171" s="41"/>
      <c r="I171" s="212"/>
      <c r="J171" s="41"/>
      <c r="K171" s="41"/>
      <c r="L171" s="45"/>
      <c r="M171" s="213"/>
      <c r="N171" s="214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123</v>
      </c>
      <c r="AU171" s="18" t="s">
        <v>83</v>
      </c>
    </row>
    <row r="172" s="12" customFormat="1">
      <c r="A172" s="12"/>
      <c r="B172" s="215"/>
      <c r="C172" s="216"/>
      <c r="D172" s="210" t="s">
        <v>125</v>
      </c>
      <c r="E172" s="217" t="s">
        <v>19</v>
      </c>
      <c r="F172" s="218" t="s">
        <v>398</v>
      </c>
      <c r="G172" s="216"/>
      <c r="H172" s="217" t="s">
        <v>19</v>
      </c>
      <c r="I172" s="219"/>
      <c r="J172" s="216"/>
      <c r="K172" s="216"/>
      <c r="L172" s="220"/>
      <c r="M172" s="221"/>
      <c r="N172" s="222"/>
      <c r="O172" s="222"/>
      <c r="P172" s="222"/>
      <c r="Q172" s="222"/>
      <c r="R172" s="222"/>
      <c r="S172" s="222"/>
      <c r="T172" s="223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24" t="s">
        <v>125</v>
      </c>
      <c r="AU172" s="224" t="s">
        <v>83</v>
      </c>
      <c r="AV172" s="12" t="s">
        <v>81</v>
      </c>
      <c r="AW172" s="12" t="s">
        <v>127</v>
      </c>
      <c r="AX172" s="12" t="s">
        <v>73</v>
      </c>
      <c r="AY172" s="224" t="s">
        <v>115</v>
      </c>
    </row>
    <row r="173" s="12" customFormat="1">
      <c r="A173" s="12"/>
      <c r="B173" s="215"/>
      <c r="C173" s="216"/>
      <c r="D173" s="210" t="s">
        <v>125</v>
      </c>
      <c r="E173" s="217" t="s">
        <v>19</v>
      </c>
      <c r="F173" s="218" t="s">
        <v>399</v>
      </c>
      <c r="G173" s="216"/>
      <c r="H173" s="217" t="s">
        <v>19</v>
      </c>
      <c r="I173" s="219"/>
      <c r="J173" s="216"/>
      <c r="K173" s="216"/>
      <c r="L173" s="220"/>
      <c r="M173" s="221"/>
      <c r="N173" s="222"/>
      <c r="O173" s="222"/>
      <c r="P173" s="222"/>
      <c r="Q173" s="222"/>
      <c r="R173" s="222"/>
      <c r="S173" s="222"/>
      <c r="T173" s="223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24" t="s">
        <v>125</v>
      </c>
      <c r="AU173" s="224" t="s">
        <v>83</v>
      </c>
      <c r="AV173" s="12" t="s">
        <v>81</v>
      </c>
      <c r="AW173" s="12" t="s">
        <v>127</v>
      </c>
      <c r="AX173" s="12" t="s">
        <v>73</v>
      </c>
      <c r="AY173" s="224" t="s">
        <v>115</v>
      </c>
    </row>
    <row r="174" s="13" customFormat="1">
      <c r="A174" s="13"/>
      <c r="B174" s="225"/>
      <c r="C174" s="226"/>
      <c r="D174" s="210" t="s">
        <v>125</v>
      </c>
      <c r="E174" s="227" t="s">
        <v>19</v>
      </c>
      <c r="F174" s="228" t="s">
        <v>400</v>
      </c>
      <c r="G174" s="226"/>
      <c r="H174" s="229">
        <v>70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125</v>
      </c>
      <c r="AU174" s="235" t="s">
        <v>83</v>
      </c>
      <c r="AV174" s="13" t="s">
        <v>83</v>
      </c>
      <c r="AW174" s="13" t="s">
        <v>127</v>
      </c>
      <c r="AX174" s="13" t="s">
        <v>73</v>
      </c>
      <c r="AY174" s="235" t="s">
        <v>115</v>
      </c>
    </row>
    <row r="175" s="13" customFormat="1">
      <c r="A175" s="13"/>
      <c r="B175" s="225"/>
      <c r="C175" s="226"/>
      <c r="D175" s="210" t="s">
        <v>125</v>
      </c>
      <c r="E175" s="227" t="s">
        <v>19</v>
      </c>
      <c r="F175" s="228" t="s">
        <v>401</v>
      </c>
      <c r="G175" s="226"/>
      <c r="H175" s="229">
        <v>61.82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125</v>
      </c>
      <c r="AU175" s="235" t="s">
        <v>83</v>
      </c>
      <c r="AV175" s="13" t="s">
        <v>83</v>
      </c>
      <c r="AW175" s="13" t="s">
        <v>127</v>
      </c>
      <c r="AX175" s="13" t="s">
        <v>73</v>
      </c>
      <c r="AY175" s="235" t="s">
        <v>115</v>
      </c>
    </row>
    <row r="176" s="15" customFormat="1">
      <c r="A176" s="15"/>
      <c r="B176" s="247"/>
      <c r="C176" s="248"/>
      <c r="D176" s="210" t="s">
        <v>125</v>
      </c>
      <c r="E176" s="249" t="s">
        <v>19</v>
      </c>
      <c r="F176" s="250" t="s">
        <v>252</v>
      </c>
      <c r="G176" s="248"/>
      <c r="H176" s="251">
        <v>131.81999999999999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7" t="s">
        <v>125</v>
      </c>
      <c r="AU176" s="257" t="s">
        <v>83</v>
      </c>
      <c r="AV176" s="15" t="s">
        <v>114</v>
      </c>
      <c r="AW176" s="15" t="s">
        <v>127</v>
      </c>
      <c r="AX176" s="15" t="s">
        <v>81</v>
      </c>
      <c r="AY176" s="257" t="s">
        <v>115</v>
      </c>
    </row>
    <row r="177" s="2" customFormat="1" ht="16.5" customHeight="1">
      <c r="A177" s="39"/>
      <c r="B177" s="40"/>
      <c r="C177" s="197" t="s">
        <v>8</v>
      </c>
      <c r="D177" s="197" t="s">
        <v>116</v>
      </c>
      <c r="E177" s="198" t="s">
        <v>402</v>
      </c>
      <c r="F177" s="199" t="s">
        <v>403</v>
      </c>
      <c r="G177" s="200" t="s">
        <v>389</v>
      </c>
      <c r="H177" s="201">
        <v>131.80000000000001</v>
      </c>
      <c r="I177" s="202"/>
      <c r="J177" s="203">
        <f>ROUND(I177*H177,2)</f>
        <v>0</v>
      </c>
      <c r="K177" s="199" t="s">
        <v>120</v>
      </c>
      <c r="L177" s="45"/>
      <c r="M177" s="204" t="s">
        <v>19</v>
      </c>
      <c r="N177" s="205" t="s">
        <v>44</v>
      </c>
      <c r="O177" s="85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08" t="s">
        <v>114</v>
      </c>
      <c r="AT177" s="208" t="s">
        <v>116</v>
      </c>
      <c r="AU177" s="208" t="s">
        <v>83</v>
      </c>
      <c r="AY177" s="18" t="s">
        <v>115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8" t="s">
        <v>81</v>
      </c>
      <c r="BK177" s="209">
        <f>ROUND(I177*H177,2)</f>
        <v>0</v>
      </c>
      <c r="BL177" s="18" t="s">
        <v>114</v>
      </c>
      <c r="BM177" s="208" t="s">
        <v>404</v>
      </c>
    </row>
    <row r="178" s="2" customFormat="1">
      <c r="A178" s="39"/>
      <c r="B178" s="40"/>
      <c r="C178" s="41"/>
      <c r="D178" s="210" t="s">
        <v>123</v>
      </c>
      <c r="E178" s="41"/>
      <c r="F178" s="211" t="s">
        <v>405</v>
      </c>
      <c r="G178" s="41"/>
      <c r="H178" s="41"/>
      <c r="I178" s="212"/>
      <c r="J178" s="41"/>
      <c r="K178" s="41"/>
      <c r="L178" s="45"/>
      <c r="M178" s="213"/>
      <c r="N178" s="214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123</v>
      </c>
      <c r="AU178" s="18" t="s">
        <v>83</v>
      </c>
    </row>
    <row r="179" s="12" customFormat="1">
      <c r="A179" s="12"/>
      <c r="B179" s="215"/>
      <c r="C179" s="216"/>
      <c r="D179" s="210" t="s">
        <v>125</v>
      </c>
      <c r="E179" s="217" t="s">
        <v>19</v>
      </c>
      <c r="F179" s="218" t="s">
        <v>398</v>
      </c>
      <c r="G179" s="216"/>
      <c r="H179" s="217" t="s">
        <v>19</v>
      </c>
      <c r="I179" s="219"/>
      <c r="J179" s="216"/>
      <c r="K179" s="216"/>
      <c r="L179" s="220"/>
      <c r="M179" s="221"/>
      <c r="N179" s="222"/>
      <c r="O179" s="222"/>
      <c r="P179" s="222"/>
      <c r="Q179" s="222"/>
      <c r="R179" s="222"/>
      <c r="S179" s="222"/>
      <c r="T179" s="223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24" t="s">
        <v>125</v>
      </c>
      <c r="AU179" s="224" t="s">
        <v>83</v>
      </c>
      <c r="AV179" s="12" t="s">
        <v>81</v>
      </c>
      <c r="AW179" s="12" t="s">
        <v>127</v>
      </c>
      <c r="AX179" s="12" t="s">
        <v>73</v>
      </c>
      <c r="AY179" s="224" t="s">
        <v>115</v>
      </c>
    </row>
    <row r="180" s="12" customFormat="1">
      <c r="A180" s="12"/>
      <c r="B180" s="215"/>
      <c r="C180" s="216"/>
      <c r="D180" s="210" t="s">
        <v>125</v>
      </c>
      <c r="E180" s="217" t="s">
        <v>19</v>
      </c>
      <c r="F180" s="218" t="s">
        <v>406</v>
      </c>
      <c r="G180" s="216"/>
      <c r="H180" s="217" t="s">
        <v>19</v>
      </c>
      <c r="I180" s="219"/>
      <c r="J180" s="216"/>
      <c r="K180" s="216"/>
      <c r="L180" s="220"/>
      <c r="M180" s="221"/>
      <c r="N180" s="222"/>
      <c r="O180" s="222"/>
      <c r="P180" s="222"/>
      <c r="Q180" s="222"/>
      <c r="R180" s="222"/>
      <c r="S180" s="222"/>
      <c r="T180" s="223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24" t="s">
        <v>125</v>
      </c>
      <c r="AU180" s="224" t="s">
        <v>83</v>
      </c>
      <c r="AV180" s="12" t="s">
        <v>81</v>
      </c>
      <c r="AW180" s="12" t="s">
        <v>127</v>
      </c>
      <c r="AX180" s="12" t="s">
        <v>73</v>
      </c>
      <c r="AY180" s="224" t="s">
        <v>115</v>
      </c>
    </row>
    <row r="181" s="13" customFormat="1">
      <c r="A181" s="13"/>
      <c r="B181" s="225"/>
      <c r="C181" s="226"/>
      <c r="D181" s="210" t="s">
        <v>125</v>
      </c>
      <c r="E181" s="227" t="s">
        <v>19</v>
      </c>
      <c r="F181" s="228" t="s">
        <v>407</v>
      </c>
      <c r="G181" s="226"/>
      <c r="H181" s="229">
        <v>131.80000000000001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125</v>
      </c>
      <c r="AU181" s="235" t="s">
        <v>83</v>
      </c>
      <c r="AV181" s="13" t="s">
        <v>83</v>
      </c>
      <c r="AW181" s="13" t="s">
        <v>127</v>
      </c>
      <c r="AX181" s="13" t="s">
        <v>81</v>
      </c>
      <c r="AY181" s="235" t="s">
        <v>115</v>
      </c>
    </row>
    <row r="182" s="11" customFormat="1" ht="22.8" customHeight="1">
      <c r="A182" s="11"/>
      <c r="B182" s="183"/>
      <c r="C182" s="184"/>
      <c r="D182" s="185" t="s">
        <v>72</v>
      </c>
      <c r="E182" s="245" t="s">
        <v>83</v>
      </c>
      <c r="F182" s="245" t="s">
        <v>408</v>
      </c>
      <c r="G182" s="184"/>
      <c r="H182" s="184"/>
      <c r="I182" s="187"/>
      <c r="J182" s="246">
        <f>BK182</f>
        <v>0</v>
      </c>
      <c r="K182" s="184"/>
      <c r="L182" s="189"/>
      <c r="M182" s="190"/>
      <c r="N182" s="191"/>
      <c r="O182" s="191"/>
      <c r="P182" s="192">
        <f>SUM(P183:P244)</f>
        <v>0</v>
      </c>
      <c r="Q182" s="191"/>
      <c r="R182" s="192">
        <f>SUM(R183:R244)</f>
        <v>0</v>
      </c>
      <c r="S182" s="191"/>
      <c r="T182" s="193">
        <f>SUM(T183:T244)</f>
        <v>0</v>
      </c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R182" s="194" t="s">
        <v>81</v>
      </c>
      <c r="AT182" s="195" t="s">
        <v>72</v>
      </c>
      <c r="AU182" s="195" t="s">
        <v>81</v>
      </c>
      <c r="AY182" s="194" t="s">
        <v>115</v>
      </c>
      <c r="BK182" s="196">
        <f>SUM(BK183:BK244)</f>
        <v>0</v>
      </c>
    </row>
    <row r="183" s="2" customFormat="1" ht="16.5" customHeight="1">
      <c r="A183" s="39"/>
      <c r="B183" s="40"/>
      <c r="C183" s="197" t="s">
        <v>207</v>
      </c>
      <c r="D183" s="197" t="s">
        <v>116</v>
      </c>
      <c r="E183" s="198" t="s">
        <v>409</v>
      </c>
      <c r="F183" s="199" t="s">
        <v>410</v>
      </c>
      <c r="G183" s="200" t="s">
        <v>331</v>
      </c>
      <c r="H183" s="201">
        <v>11.699999999999999</v>
      </c>
      <c r="I183" s="202"/>
      <c r="J183" s="203">
        <f>ROUND(I183*H183,2)</f>
        <v>0</v>
      </c>
      <c r="K183" s="199" t="s">
        <v>120</v>
      </c>
      <c r="L183" s="45"/>
      <c r="M183" s="204" t="s">
        <v>19</v>
      </c>
      <c r="N183" s="205" t="s">
        <v>44</v>
      </c>
      <c r="O183" s="85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08" t="s">
        <v>114</v>
      </c>
      <c r="AT183" s="208" t="s">
        <v>116</v>
      </c>
      <c r="AU183" s="208" t="s">
        <v>83</v>
      </c>
      <c r="AY183" s="18" t="s">
        <v>115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8" t="s">
        <v>81</v>
      </c>
      <c r="BK183" s="209">
        <f>ROUND(I183*H183,2)</f>
        <v>0</v>
      </c>
      <c r="BL183" s="18" t="s">
        <v>114</v>
      </c>
      <c r="BM183" s="208" t="s">
        <v>411</v>
      </c>
    </row>
    <row r="184" s="2" customFormat="1">
      <c r="A184" s="39"/>
      <c r="B184" s="40"/>
      <c r="C184" s="41"/>
      <c r="D184" s="210" t="s">
        <v>123</v>
      </c>
      <c r="E184" s="41"/>
      <c r="F184" s="211" t="s">
        <v>412</v>
      </c>
      <c r="G184" s="41"/>
      <c r="H184" s="41"/>
      <c r="I184" s="212"/>
      <c r="J184" s="41"/>
      <c r="K184" s="41"/>
      <c r="L184" s="45"/>
      <c r="M184" s="213"/>
      <c r="N184" s="214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123</v>
      </c>
      <c r="AU184" s="18" t="s">
        <v>83</v>
      </c>
    </row>
    <row r="185" s="12" customFormat="1">
      <c r="A185" s="12"/>
      <c r="B185" s="215"/>
      <c r="C185" s="216"/>
      <c r="D185" s="210" t="s">
        <v>125</v>
      </c>
      <c r="E185" s="217" t="s">
        <v>19</v>
      </c>
      <c r="F185" s="218" t="s">
        <v>413</v>
      </c>
      <c r="G185" s="216"/>
      <c r="H185" s="217" t="s">
        <v>19</v>
      </c>
      <c r="I185" s="219"/>
      <c r="J185" s="216"/>
      <c r="K185" s="216"/>
      <c r="L185" s="220"/>
      <c r="M185" s="221"/>
      <c r="N185" s="222"/>
      <c r="O185" s="222"/>
      <c r="P185" s="222"/>
      <c r="Q185" s="222"/>
      <c r="R185" s="222"/>
      <c r="S185" s="222"/>
      <c r="T185" s="223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24" t="s">
        <v>125</v>
      </c>
      <c r="AU185" s="224" t="s">
        <v>83</v>
      </c>
      <c r="AV185" s="12" t="s">
        <v>81</v>
      </c>
      <c r="AW185" s="12" t="s">
        <v>127</v>
      </c>
      <c r="AX185" s="12" t="s">
        <v>73</v>
      </c>
      <c r="AY185" s="224" t="s">
        <v>115</v>
      </c>
    </row>
    <row r="186" s="13" customFormat="1">
      <c r="A186" s="13"/>
      <c r="B186" s="225"/>
      <c r="C186" s="226"/>
      <c r="D186" s="210" t="s">
        <v>125</v>
      </c>
      <c r="E186" s="227" t="s">
        <v>19</v>
      </c>
      <c r="F186" s="228" t="s">
        <v>414</v>
      </c>
      <c r="G186" s="226"/>
      <c r="H186" s="229">
        <v>11.699999999999999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125</v>
      </c>
      <c r="AU186" s="235" t="s">
        <v>83</v>
      </c>
      <c r="AV186" s="13" t="s">
        <v>83</v>
      </c>
      <c r="AW186" s="13" t="s">
        <v>127</v>
      </c>
      <c r="AX186" s="13" t="s">
        <v>81</v>
      </c>
      <c r="AY186" s="235" t="s">
        <v>115</v>
      </c>
    </row>
    <row r="187" s="2" customFormat="1" ht="16.5" customHeight="1">
      <c r="A187" s="39"/>
      <c r="B187" s="40"/>
      <c r="C187" s="197" t="s">
        <v>214</v>
      </c>
      <c r="D187" s="197" t="s">
        <v>116</v>
      </c>
      <c r="E187" s="198" t="s">
        <v>415</v>
      </c>
      <c r="F187" s="199" t="s">
        <v>416</v>
      </c>
      <c r="G187" s="200" t="s">
        <v>331</v>
      </c>
      <c r="H187" s="201">
        <v>1.8</v>
      </c>
      <c r="I187" s="202"/>
      <c r="J187" s="203">
        <f>ROUND(I187*H187,2)</f>
        <v>0</v>
      </c>
      <c r="K187" s="199" t="s">
        <v>120</v>
      </c>
      <c r="L187" s="45"/>
      <c r="M187" s="204" t="s">
        <v>19</v>
      </c>
      <c r="N187" s="205" t="s">
        <v>44</v>
      </c>
      <c r="O187" s="85"/>
      <c r="P187" s="206">
        <f>O187*H187</f>
        <v>0</v>
      </c>
      <c r="Q187" s="206">
        <v>0</v>
      </c>
      <c r="R187" s="206">
        <f>Q187*H187</f>
        <v>0</v>
      </c>
      <c r="S187" s="206">
        <v>0</v>
      </c>
      <c r="T187" s="20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08" t="s">
        <v>114</v>
      </c>
      <c r="AT187" s="208" t="s">
        <v>116</v>
      </c>
      <c r="AU187" s="208" t="s">
        <v>83</v>
      </c>
      <c r="AY187" s="18" t="s">
        <v>115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18" t="s">
        <v>81</v>
      </c>
      <c r="BK187" s="209">
        <f>ROUND(I187*H187,2)</f>
        <v>0</v>
      </c>
      <c r="BL187" s="18" t="s">
        <v>114</v>
      </c>
      <c r="BM187" s="208" t="s">
        <v>417</v>
      </c>
    </row>
    <row r="188" s="2" customFormat="1">
      <c r="A188" s="39"/>
      <c r="B188" s="40"/>
      <c r="C188" s="41"/>
      <c r="D188" s="210" t="s">
        <v>123</v>
      </c>
      <c r="E188" s="41"/>
      <c r="F188" s="211" t="s">
        <v>412</v>
      </c>
      <c r="G188" s="41"/>
      <c r="H188" s="41"/>
      <c r="I188" s="212"/>
      <c r="J188" s="41"/>
      <c r="K188" s="41"/>
      <c r="L188" s="45"/>
      <c r="M188" s="213"/>
      <c r="N188" s="214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123</v>
      </c>
      <c r="AU188" s="18" t="s">
        <v>83</v>
      </c>
    </row>
    <row r="189" s="12" customFormat="1">
      <c r="A189" s="12"/>
      <c r="B189" s="215"/>
      <c r="C189" s="216"/>
      <c r="D189" s="210" t="s">
        <v>125</v>
      </c>
      <c r="E189" s="217" t="s">
        <v>19</v>
      </c>
      <c r="F189" s="218" t="s">
        <v>418</v>
      </c>
      <c r="G189" s="216"/>
      <c r="H189" s="217" t="s">
        <v>19</v>
      </c>
      <c r="I189" s="219"/>
      <c r="J189" s="216"/>
      <c r="K189" s="216"/>
      <c r="L189" s="220"/>
      <c r="M189" s="221"/>
      <c r="N189" s="222"/>
      <c r="O189" s="222"/>
      <c r="P189" s="222"/>
      <c r="Q189" s="222"/>
      <c r="R189" s="222"/>
      <c r="S189" s="222"/>
      <c r="T189" s="223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24" t="s">
        <v>125</v>
      </c>
      <c r="AU189" s="224" t="s">
        <v>83</v>
      </c>
      <c r="AV189" s="12" t="s">
        <v>81</v>
      </c>
      <c r="AW189" s="12" t="s">
        <v>127</v>
      </c>
      <c r="AX189" s="12" t="s">
        <v>73</v>
      </c>
      <c r="AY189" s="224" t="s">
        <v>115</v>
      </c>
    </row>
    <row r="190" s="13" customFormat="1">
      <c r="A190" s="13"/>
      <c r="B190" s="225"/>
      <c r="C190" s="226"/>
      <c r="D190" s="210" t="s">
        <v>125</v>
      </c>
      <c r="E190" s="227" t="s">
        <v>19</v>
      </c>
      <c r="F190" s="228" t="s">
        <v>419</v>
      </c>
      <c r="G190" s="226"/>
      <c r="H190" s="229">
        <v>1.8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125</v>
      </c>
      <c r="AU190" s="235" t="s">
        <v>83</v>
      </c>
      <c r="AV190" s="13" t="s">
        <v>83</v>
      </c>
      <c r="AW190" s="13" t="s">
        <v>127</v>
      </c>
      <c r="AX190" s="13" t="s">
        <v>81</v>
      </c>
      <c r="AY190" s="235" t="s">
        <v>115</v>
      </c>
    </row>
    <row r="191" s="2" customFormat="1" ht="16.5" customHeight="1">
      <c r="A191" s="39"/>
      <c r="B191" s="40"/>
      <c r="C191" s="197" t="s">
        <v>220</v>
      </c>
      <c r="D191" s="197" t="s">
        <v>116</v>
      </c>
      <c r="E191" s="198" t="s">
        <v>420</v>
      </c>
      <c r="F191" s="199" t="s">
        <v>421</v>
      </c>
      <c r="G191" s="200" t="s">
        <v>304</v>
      </c>
      <c r="H191" s="201">
        <v>1.026</v>
      </c>
      <c r="I191" s="202"/>
      <c r="J191" s="203">
        <f>ROUND(I191*H191,2)</f>
        <v>0</v>
      </c>
      <c r="K191" s="199" t="s">
        <v>120</v>
      </c>
      <c r="L191" s="45"/>
      <c r="M191" s="204" t="s">
        <v>19</v>
      </c>
      <c r="N191" s="205" t="s">
        <v>44</v>
      </c>
      <c r="O191" s="85"/>
      <c r="P191" s="206">
        <f>O191*H191</f>
        <v>0</v>
      </c>
      <c r="Q191" s="206">
        <v>0</v>
      </c>
      <c r="R191" s="206">
        <f>Q191*H191</f>
        <v>0</v>
      </c>
      <c r="S191" s="206">
        <v>0</v>
      </c>
      <c r="T191" s="20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08" t="s">
        <v>114</v>
      </c>
      <c r="AT191" s="208" t="s">
        <v>116</v>
      </c>
      <c r="AU191" s="208" t="s">
        <v>83</v>
      </c>
      <c r="AY191" s="18" t="s">
        <v>115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8" t="s">
        <v>81</v>
      </c>
      <c r="BK191" s="209">
        <f>ROUND(I191*H191,2)</f>
        <v>0</v>
      </c>
      <c r="BL191" s="18" t="s">
        <v>114</v>
      </c>
      <c r="BM191" s="208" t="s">
        <v>422</v>
      </c>
    </row>
    <row r="192" s="2" customFormat="1">
      <c r="A192" s="39"/>
      <c r="B192" s="40"/>
      <c r="C192" s="41"/>
      <c r="D192" s="210" t="s">
        <v>123</v>
      </c>
      <c r="E192" s="41"/>
      <c r="F192" s="211" t="s">
        <v>423</v>
      </c>
      <c r="G192" s="41"/>
      <c r="H192" s="41"/>
      <c r="I192" s="212"/>
      <c r="J192" s="41"/>
      <c r="K192" s="41"/>
      <c r="L192" s="45"/>
      <c r="M192" s="213"/>
      <c r="N192" s="214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123</v>
      </c>
      <c r="AU192" s="18" t="s">
        <v>83</v>
      </c>
    </row>
    <row r="193" s="12" customFormat="1">
      <c r="A193" s="12"/>
      <c r="B193" s="215"/>
      <c r="C193" s="216"/>
      <c r="D193" s="210" t="s">
        <v>125</v>
      </c>
      <c r="E193" s="217" t="s">
        <v>19</v>
      </c>
      <c r="F193" s="218" t="s">
        <v>424</v>
      </c>
      <c r="G193" s="216"/>
      <c r="H193" s="217" t="s">
        <v>19</v>
      </c>
      <c r="I193" s="219"/>
      <c r="J193" s="216"/>
      <c r="K193" s="216"/>
      <c r="L193" s="220"/>
      <c r="M193" s="221"/>
      <c r="N193" s="222"/>
      <c r="O193" s="222"/>
      <c r="P193" s="222"/>
      <c r="Q193" s="222"/>
      <c r="R193" s="222"/>
      <c r="S193" s="222"/>
      <c r="T193" s="223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24" t="s">
        <v>125</v>
      </c>
      <c r="AU193" s="224" t="s">
        <v>83</v>
      </c>
      <c r="AV193" s="12" t="s">
        <v>81</v>
      </c>
      <c r="AW193" s="12" t="s">
        <v>127</v>
      </c>
      <c r="AX193" s="12" t="s">
        <v>73</v>
      </c>
      <c r="AY193" s="224" t="s">
        <v>115</v>
      </c>
    </row>
    <row r="194" s="13" customFormat="1">
      <c r="A194" s="13"/>
      <c r="B194" s="225"/>
      <c r="C194" s="226"/>
      <c r="D194" s="210" t="s">
        <v>125</v>
      </c>
      <c r="E194" s="227" t="s">
        <v>19</v>
      </c>
      <c r="F194" s="228" t="s">
        <v>425</v>
      </c>
      <c r="G194" s="226"/>
      <c r="H194" s="229">
        <v>1.026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125</v>
      </c>
      <c r="AU194" s="235" t="s">
        <v>83</v>
      </c>
      <c r="AV194" s="13" t="s">
        <v>83</v>
      </c>
      <c r="AW194" s="13" t="s">
        <v>127</v>
      </c>
      <c r="AX194" s="13" t="s">
        <v>81</v>
      </c>
      <c r="AY194" s="235" t="s">
        <v>115</v>
      </c>
    </row>
    <row r="195" s="2" customFormat="1" ht="16.5" customHeight="1">
      <c r="A195" s="39"/>
      <c r="B195" s="40"/>
      <c r="C195" s="197" t="s">
        <v>264</v>
      </c>
      <c r="D195" s="197" t="s">
        <v>116</v>
      </c>
      <c r="E195" s="198" t="s">
        <v>426</v>
      </c>
      <c r="F195" s="199" t="s">
        <v>427</v>
      </c>
      <c r="G195" s="200" t="s">
        <v>304</v>
      </c>
      <c r="H195" s="201">
        <v>0.16</v>
      </c>
      <c r="I195" s="202"/>
      <c r="J195" s="203">
        <f>ROUND(I195*H195,2)</f>
        <v>0</v>
      </c>
      <c r="K195" s="199" t="s">
        <v>120</v>
      </c>
      <c r="L195" s="45"/>
      <c r="M195" s="204" t="s">
        <v>19</v>
      </c>
      <c r="N195" s="205" t="s">
        <v>44</v>
      </c>
      <c r="O195" s="85"/>
      <c r="P195" s="206">
        <f>O195*H195</f>
        <v>0</v>
      </c>
      <c r="Q195" s="206">
        <v>0</v>
      </c>
      <c r="R195" s="206">
        <f>Q195*H195</f>
        <v>0</v>
      </c>
      <c r="S195" s="206">
        <v>0</v>
      </c>
      <c r="T195" s="20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08" t="s">
        <v>114</v>
      </c>
      <c r="AT195" s="208" t="s">
        <v>116</v>
      </c>
      <c r="AU195" s="208" t="s">
        <v>83</v>
      </c>
      <c r="AY195" s="18" t="s">
        <v>115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8" t="s">
        <v>81</v>
      </c>
      <c r="BK195" s="209">
        <f>ROUND(I195*H195,2)</f>
        <v>0</v>
      </c>
      <c r="BL195" s="18" t="s">
        <v>114</v>
      </c>
      <c r="BM195" s="208" t="s">
        <v>428</v>
      </c>
    </row>
    <row r="196" s="2" customFormat="1">
      <c r="A196" s="39"/>
      <c r="B196" s="40"/>
      <c r="C196" s="41"/>
      <c r="D196" s="210" t="s">
        <v>123</v>
      </c>
      <c r="E196" s="41"/>
      <c r="F196" s="211" t="s">
        <v>423</v>
      </c>
      <c r="G196" s="41"/>
      <c r="H196" s="41"/>
      <c r="I196" s="212"/>
      <c r="J196" s="41"/>
      <c r="K196" s="41"/>
      <c r="L196" s="45"/>
      <c r="M196" s="213"/>
      <c r="N196" s="214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123</v>
      </c>
      <c r="AU196" s="18" t="s">
        <v>83</v>
      </c>
    </row>
    <row r="197" s="12" customFormat="1">
      <c r="A197" s="12"/>
      <c r="B197" s="215"/>
      <c r="C197" s="216"/>
      <c r="D197" s="210" t="s">
        <v>125</v>
      </c>
      <c r="E197" s="217" t="s">
        <v>19</v>
      </c>
      <c r="F197" s="218" t="s">
        <v>429</v>
      </c>
      <c r="G197" s="216"/>
      <c r="H197" s="217" t="s">
        <v>19</v>
      </c>
      <c r="I197" s="219"/>
      <c r="J197" s="216"/>
      <c r="K197" s="216"/>
      <c r="L197" s="220"/>
      <c r="M197" s="221"/>
      <c r="N197" s="222"/>
      <c r="O197" s="222"/>
      <c r="P197" s="222"/>
      <c r="Q197" s="222"/>
      <c r="R197" s="222"/>
      <c r="S197" s="222"/>
      <c r="T197" s="223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24" t="s">
        <v>125</v>
      </c>
      <c r="AU197" s="224" t="s">
        <v>83</v>
      </c>
      <c r="AV197" s="12" t="s">
        <v>81</v>
      </c>
      <c r="AW197" s="12" t="s">
        <v>127</v>
      </c>
      <c r="AX197" s="12" t="s">
        <v>73</v>
      </c>
      <c r="AY197" s="224" t="s">
        <v>115</v>
      </c>
    </row>
    <row r="198" s="12" customFormat="1">
      <c r="A198" s="12"/>
      <c r="B198" s="215"/>
      <c r="C198" s="216"/>
      <c r="D198" s="210" t="s">
        <v>125</v>
      </c>
      <c r="E198" s="217" t="s">
        <v>19</v>
      </c>
      <c r="F198" s="218" t="s">
        <v>430</v>
      </c>
      <c r="G198" s="216"/>
      <c r="H198" s="217" t="s">
        <v>19</v>
      </c>
      <c r="I198" s="219"/>
      <c r="J198" s="216"/>
      <c r="K198" s="216"/>
      <c r="L198" s="220"/>
      <c r="M198" s="221"/>
      <c r="N198" s="222"/>
      <c r="O198" s="222"/>
      <c r="P198" s="222"/>
      <c r="Q198" s="222"/>
      <c r="R198" s="222"/>
      <c r="S198" s="222"/>
      <c r="T198" s="223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24" t="s">
        <v>125</v>
      </c>
      <c r="AU198" s="224" t="s">
        <v>83</v>
      </c>
      <c r="AV198" s="12" t="s">
        <v>81</v>
      </c>
      <c r="AW198" s="12" t="s">
        <v>127</v>
      </c>
      <c r="AX198" s="12" t="s">
        <v>73</v>
      </c>
      <c r="AY198" s="224" t="s">
        <v>115</v>
      </c>
    </row>
    <row r="199" s="13" customFormat="1">
      <c r="A199" s="13"/>
      <c r="B199" s="225"/>
      <c r="C199" s="226"/>
      <c r="D199" s="210" t="s">
        <v>125</v>
      </c>
      <c r="E199" s="227" t="s">
        <v>19</v>
      </c>
      <c r="F199" s="228" t="s">
        <v>431</v>
      </c>
      <c r="G199" s="226"/>
      <c r="H199" s="229">
        <v>0.122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125</v>
      </c>
      <c r="AU199" s="235" t="s">
        <v>83</v>
      </c>
      <c r="AV199" s="13" t="s">
        <v>83</v>
      </c>
      <c r="AW199" s="13" t="s">
        <v>127</v>
      </c>
      <c r="AX199" s="13" t="s">
        <v>73</v>
      </c>
      <c r="AY199" s="235" t="s">
        <v>115</v>
      </c>
    </row>
    <row r="200" s="12" customFormat="1">
      <c r="A200" s="12"/>
      <c r="B200" s="215"/>
      <c r="C200" s="216"/>
      <c r="D200" s="210" t="s">
        <v>125</v>
      </c>
      <c r="E200" s="217" t="s">
        <v>19</v>
      </c>
      <c r="F200" s="218" t="s">
        <v>432</v>
      </c>
      <c r="G200" s="216"/>
      <c r="H200" s="217" t="s">
        <v>19</v>
      </c>
      <c r="I200" s="219"/>
      <c r="J200" s="216"/>
      <c r="K200" s="216"/>
      <c r="L200" s="220"/>
      <c r="M200" s="221"/>
      <c r="N200" s="222"/>
      <c r="O200" s="222"/>
      <c r="P200" s="222"/>
      <c r="Q200" s="222"/>
      <c r="R200" s="222"/>
      <c r="S200" s="222"/>
      <c r="T200" s="223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24" t="s">
        <v>125</v>
      </c>
      <c r="AU200" s="224" t="s">
        <v>83</v>
      </c>
      <c r="AV200" s="12" t="s">
        <v>81</v>
      </c>
      <c r="AW200" s="12" t="s">
        <v>127</v>
      </c>
      <c r="AX200" s="12" t="s">
        <v>73</v>
      </c>
      <c r="AY200" s="224" t="s">
        <v>115</v>
      </c>
    </row>
    <row r="201" s="13" customFormat="1">
      <c r="A201" s="13"/>
      <c r="B201" s="225"/>
      <c r="C201" s="226"/>
      <c r="D201" s="210" t="s">
        <v>125</v>
      </c>
      <c r="E201" s="227" t="s">
        <v>19</v>
      </c>
      <c r="F201" s="228" t="s">
        <v>433</v>
      </c>
      <c r="G201" s="226"/>
      <c r="H201" s="229">
        <v>0.017000000000000001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125</v>
      </c>
      <c r="AU201" s="235" t="s">
        <v>83</v>
      </c>
      <c r="AV201" s="13" t="s">
        <v>83</v>
      </c>
      <c r="AW201" s="13" t="s">
        <v>127</v>
      </c>
      <c r="AX201" s="13" t="s">
        <v>73</v>
      </c>
      <c r="AY201" s="235" t="s">
        <v>115</v>
      </c>
    </row>
    <row r="202" s="12" customFormat="1">
      <c r="A202" s="12"/>
      <c r="B202" s="215"/>
      <c r="C202" s="216"/>
      <c r="D202" s="210" t="s">
        <v>125</v>
      </c>
      <c r="E202" s="217" t="s">
        <v>19</v>
      </c>
      <c r="F202" s="218" t="s">
        <v>434</v>
      </c>
      <c r="G202" s="216"/>
      <c r="H202" s="217" t="s">
        <v>19</v>
      </c>
      <c r="I202" s="219"/>
      <c r="J202" s="216"/>
      <c r="K202" s="216"/>
      <c r="L202" s="220"/>
      <c r="M202" s="221"/>
      <c r="N202" s="222"/>
      <c r="O202" s="222"/>
      <c r="P202" s="222"/>
      <c r="Q202" s="222"/>
      <c r="R202" s="222"/>
      <c r="S202" s="222"/>
      <c r="T202" s="223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24" t="s">
        <v>125</v>
      </c>
      <c r="AU202" s="224" t="s">
        <v>83</v>
      </c>
      <c r="AV202" s="12" t="s">
        <v>81</v>
      </c>
      <c r="AW202" s="12" t="s">
        <v>127</v>
      </c>
      <c r="AX202" s="12" t="s">
        <v>73</v>
      </c>
      <c r="AY202" s="224" t="s">
        <v>115</v>
      </c>
    </row>
    <row r="203" s="13" customFormat="1">
      <c r="A203" s="13"/>
      <c r="B203" s="225"/>
      <c r="C203" s="226"/>
      <c r="D203" s="210" t="s">
        <v>125</v>
      </c>
      <c r="E203" s="227" t="s">
        <v>19</v>
      </c>
      <c r="F203" s="228" t="s">
        <v>435</v>
      </c>
      <c r="G203" s="226"/>
      <c r="H203" s="229">
        <v>0.021000000000000001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125</v>
      </c>
      <c r="AU203" s="235" t="s">
        <v>83</v>
      </c>
      <c r="AV203" s="13" t="s">
        <v>83</v>
      </c>
      <c r="AW203" s="13" t="s">
        <v>127</v>
      </c>
      <c r="AX203" s="13" t="s">
        <v>73</v>
      </c>
      <c r="AY203" s="235" t="s">
        <v>115</v>
      </c>
    </row>
    <row r="204" s="15" customFormat="1">
      <c r="A204" s="15"/>
      <c r="B204" s="247"/>
      <c r="C204" s="248"/>
      <c r="D204" s="210" t="s">
        <v>125</v>
      </c>
      <c r="E204" s="249" t="s">
        <v>19</v>
      </c>
      <c r="F204" s="250" t="s">
        <v>252</v>
      </c>
      <c r="G204" s="248"/>
      <c r="H204" s="251">
        <v>0.16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7" t="s">
        <v>125</v>
      </c>
      <c r="AU204" s="257" t="s">
        <v>83</v>
      </c>
      <c r="AV204" s="15" t="s">
        <v>114</v>
      </c>
      <c r="AW204" s="15" t="s">
        <v>127</v>
      </c>
      <c r="AX204" s="15" t="s">
        <v>81</v>
      </c>
      <c r="AY204" s="257" t="s">
        <v>115</v>
      </c>
    </row>
    <row r="205" s="2" customFormat="1" ht="16.5" customHeight="1">
      <c r="A205" s="39"/>
      <c r="B205" s="40"/>
      <c r="C205" s="197" t="s">
        <v>238</v>
      </c>
      <c r="D205" s="197" t="s">
        <v>116</v>
      </c>
      <c r="E205" s="198" t="s">
        <v>436</v>
      </c>
      <c r="F205" s="199" t="s">
        <v>437</v>
      </c>
      <c r="G205" s="200" t="s">
        <v>304</v>
      </c>
      <c r="H205" s="201">
        <v>27.190000000000001</v>
      </c>
      <c r="I205" s="202"/>
      <c r="J205" s="203">
        <f>ROUND(I205*H205,2)</f>
        <v>0</v>
      </c>
      <c r="K205" s="199" t="s">
        <v>120</v>
      </c>
      <c r="L205" s="45"/>
      <c r="M205" s="204" t="s">
        <v>19</v>
      </c>
      <c r="N205" s="205" t="s">
        <v>44</v>
      </c>
      <c r="O205" s="85"/>
      <c r="P205" s="206">
        <f>O205*H205</f>
        <v>0</v>
      </c>
      <c r="Q205" s="206">
        <v>0</v>
      </c>
      <c r="R205" s="206">
        <f>Q205*H205</f>
        <v>0</v>
      </c>
      <c r="S205" s="206">
        <v>0</v>
      </c>
      <c r="T205" s="20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08" t="s">
        <v>114</v>
      </c>
      <c r="AT205" s="208" t="s">
        <v>116</v>
      </c>
      <c r="AU205" s="208" t="s">
        <v>83</v>
      </c>
      <c r="AY205" s="18" t="s">
        <v>115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8" t="s">
        <v>81</v>
      </c>
      <c r="BK205" s="209">
        <f>ROUND(I205*H205,2)</f>
        <v>0</v>
      </c>
      <c r="BL205" s="18" t="s">
        <v>114</v>
      </c>
      <c r="BM205" s="208" t="s">
        <v>438</v>
      </c>
    </row>
    <row r="206" s="2" customFormat="1">
      <c r="A206" s="39"/>
      <c r="B206" s="40"/>
      <c r="C206" s="41"/>
      <c r="D206" s="210" t="s">
        <v>123</v>
      </c>
      <c r="E206" s="41"/>
      <c r="F206" s="211" t="s">
        <v>439</v>
      </c>
      <c r="G206" s="41"/>
      <c r="H206" s="41"/>
      <c r="I206" s="212"/>
      <c r="J206" s="41"/>
      <c r="K206" s="41"/>
      <c r="L206" s="45"/>
      <c r="M206" s="213"/>
      <c r="N206" s="214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123</v>
      </c>
      <c r="AU206" s="18" t="s">
        <v>83</v>
      </c>
    </row>
    <row r="207" s="12" customFormat="1">
      <c r="A207" s="12"/>
      <c r="B207" s="215"/>
      <c r="C207" s="216"/>
      <c r="D207" s="210" t="s">
        <v>125</v>
      </c>
      <c r="E207" s="217" t="s">
        <v>19</v>
      </c>
      <c r="F207" s="218" t="s">
        <v>440</v>
      </c>
      <c r="G207" s="216"/>
      <c r="H207" s="217" t="s">
        <v>19</v>
      </c>
      <c r="I207" s="219"/>
      <c r="J207" s="216"/>
      <c r="K207" s="216"/>
      <c r="L207" s="220"/>
      <c r="M207" s="221"/>
      <c r="N207" s="222"/>
      <c r="O207" s="222"/>
      <c r="P207" s="222"/>
      <c r="Q207" s="222"/>
      <c r="R207" s="222"/>
      <c r="S207" s="222"/>
      <c r="T207" s="223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24" t="s">
        <v>125</v>
      </c>
      <c r="AU207" s="224" t="s">
        <v>83</v>
      </c>
      <c r="AV207" s="12" t="s">
        <v>81</v>
      </c>
      <c r="AW207" s="12" t="s">
        <v>127</v>
      </c>
      <c r="AX207" s="12" t="s">
        <v>73</v>
      </c>
      <c r="AY207" s="224" t="s">
        <v>115</v>
      </c>
    </row>
    <row r="208" s="12" customFormat="1">
      <c r="A208" s="12"/>
      <c r="B208" s="215"/>
      <c r="C208" s="216"/>
      <c r="D208" s="210" t="s">
        <v>125</v>
      </c>
      <c r="E208" s="217" t="s">
        <v>19</v>
      </c>
      <c r="F208" s="218" t="s">
        <v>441</v>
      </c>
      <c r="G208" s="216"/>
      <c r="H208" s="217" t="s">
        <v>19</v>
      </c>
      <c r="I208" s="219"/>
      <c r="J208" s="216"/>
      <c r="K208" s="216"/>
      <c r="L208" s="220"/>
      <c r="M208" s="221"/>
      <c r="N208" s="222"/>
      <c r="O208" s="222"/>
      <c r="P208" s="222"/>
      <c r="Q208" s="222"/>
      <c r="R208" s="222"/>
      <c r="S208" s="222"/>
      <c r="T208" s="223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24" t="s">
        <v>125</v>
      </c>
      <c r="AU208" s="224" t="s">
        <v>83</v>
      </c>
      <c r="AV208" s="12" t="s">
        <v>81</v>
      </c>
      <c r="AW208" s="12" t="s">
        <v>127</v>
      </c>
      <c r="AX208" s="12" t="s">
        <v>73</v>
      </c>
      <c r="AY208" s="224" t="s">
        <v>115</v>
      </c>
    </row>
    <row r="209" s="12" customFormat="1">
      <c r="A209" s="12"/>
      <c r="B209" s="215"/>
      <c r="C209" s="216"/>
      <c r="D209" s="210" t="s">
        <v>125</v>
      </c>
      <c r="E209" s="217" t="s">
        <v>19</v>
      </c>
      <c r="F209" s="218" t="s">
        <v>225</v>
      </c>
      <c r="G209" s="216"/>
      <c r="H209" s="217" t="s">
        <v>19</v>
      </c>
      <c r="I209" s="219"/>
      <c r="J209" s="216"/>
      <c r="K209" s="216"/>
      <c r="L209" s="220"/>
      <c r="M209" s="221"/>
      <c r="N209" s="222"/>
      <c r="O209" s="222"/>
      <c r="P209" s="222"/>
      <c r="Q209" s="222"/>
      <c r="R209" s="222"/>
      <c r="S209" s="222"/>
      <c r="T209" s="223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24" t="s">
        <v>125</v>
      </c>
      <c r="AU209" s="224" t="s">
        <v>83</v>
      </c>
      <c r="AV209" s="12" t="s">
        <v>81</v>
      </c>
      <c r="AW209" s="12" t="s">
        <v>127</v>
      </c>
      <c r="AX209" s="12" t="s">
        <v>73</v>
      </c>
      <c r="AY209" s="224" t="s">
        <v>115</v>
      </c>
    </row>
    <row r="210" s="12" customFormat="1">
      <c r="A210" s="12"/>
      <c r="B210" s="215"/>
      <c r="C210" s="216"/>
      <c r="D210" s="210" t="s">
        <v>125</v>
      </c>
      <c r="E210" s="217" t="s">
        <v>19</v>
      </c>
      <c r="F210" s="218" t="s">
        <v>442</v>
      </c>
      <c r="G210" s="216"/>
      <c r="H210" s="217" t="s">
        <v>19</v>
      </c>
      <c r="I210" s="219"/>
      <c r="J210" s="216"/>
      <c r="K210" s="216"/>
      <c r="L210" s="220"/>
      <c r="M210" s="221"/>
      <c r="N210" s="222"/>
      <c r="O210" s="222"/>
      <c r="P210" s="222"/>
      <c r="Q210" s="222"/>
      <c r="R210" s="222"/>
      <c r="S210" s="222"/>
      <c r="T210" s="223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24" t="s">
        <v>125</v>
      </c>
      <c r="AU210" s="224" t="s">
        <v>83</v>
      </c>
      <c r="AV210" s="12" t="s">
        <v>81</v>
      </c>
      <c r="AW210" s="12" t="s">
        <v>127</v>
      </c>
      <c r="AX210" s="12" t="s">
        <v>73</v>
      </c>
      <c r="AY210" s="224" t="s">
        <v>115</v>
      </c>
    </row>
    <row r="211" s="13" customFormat="1">
      <c r="A211" s="13"/>
      <c r="B211" s="225"/>
      <c r="C211" s="226"/>
      <c r="D211" s="210" t="s">
        <v>125</v>
      </c>
      <c r="E211" s="227" t="s">
        <v>19</v>
      </c>
      <c r="F211" s="228" t="s">
        <v>348</v>
      </c>
      <c r="G211" s="226"/>
      <c r="H211" s="229">
        <v>27.190000000000001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125</v>
      </c>
      <c r="AU211" s="235" t="s">
        <v>83</v>
      </c>
      <c r="AV211" s="13" t="s">
        <v>83</v>
      </c>
      <c r="AW211" s="13" t="s">
        <v>127</v>
      </c>
      <c r="AX211" s="13" t="s">
        <v>81</v>
      </c>
      <c r="AY211" s="235" t="s">
        <v>115</v>
      </c>
    </row>
    <row r="212" s="2" customFormat="1" ht="16.5" customHeight="1">
      <c r="A212" s="39"/>
      <c r="B212" s="40"/>
      <c r="C212" s="197" t="s">
        <v>7</v>
      </c>
      <c r="D212" s="197" t="s">
        <v>116</v>
      </c>
      <c r="E212" s="198" t="s">
        <v>443</v>
      </c>
      <c r="F212" s="199" t="s">
        <v>444</v>
      </c>
      <c r="G212" s="200" t="s">
        <v>331</v>
      </c>
      <c r="H212" s="201">
        <v>256</v>
      </c>
      <c r="I212" s="202"/>
      <c r="J212" s="203">
        <f>ROUND(I212*H212,2)</f>
        <v>0</v>
      </c>
      <c r="K212" s="199" t="s">
        <v>120</v>
      </c>
      <c r="L212" s="45"/>
      <c r="M212" s="204" t="s">
        <v>19</v>
      </c>
      <c r="N212" s="205" t="s">
        <v>44</v>
      </c>
      <c r="O212" s="85"/>
      <c r="P212" s="206">
        <f>O212*H212</f>
        <v>0</v>
      </c>
      <c r="Q212" s="206">
        <v>0</v>
      </c>
      <c r="R212" s="206">
        <f>Q212*H212</f>
        <v>0</v>
      </c>
      <c r="S212" s="206">
        <v>0</v>
      </c>
      <c r="T212" s="20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08" t="s">
        <v>114</v>
      </c>
      <c r="AT212" s="208" t="s">
        <v>116</v>
      </c>
      <c r="AU212" s="208" t="s">
        <v>83</v>
      </c>
      <c r="AY212" s="18" t="s">
        <v>115</v>
      </c>
      <c r="BE212" s="209">
        <f>IF(N212="základní",J212,0)</f>
        <v>0</v>
      </c>
      <c r="BF212" s="209">
        <f>IF(N212="snížená",J212,0)</f>
        <v>0</v>
      </c>
      <c r="BG212" s="209">
        <f>IF(N212="zákl. přenesená",J212,0)</f>
        <v>0</v>
      </c>
      <c r="BH212" s="209">
        <f>IF(N212="sníž. přenesená",J212,0)</f>
        <v>0</v>
      </c>
      <c r="BI212" s="209">
        <f>IF(N212="nulová",J212,0)</f>
        <v>0</v>
      </c>
      <c r="BJ212" s="18" t="s">
        <v>81</v>
      </c>
      <c r="BK212" s="209">
        <f>ROUND(I212*H212,2)</f>
        <v>0</v>
      </c>
      <c r="BL212" s="18" t="s">
        <v>114</v>
      </c>
      <c r="BM212" s="208" t="s">
        <v>445</v>
      </c>
    </row>
    <row r="213" s="2" customFormat="1">
      <c r="A213" s="39"/>
      <c r="B213" s="40"/>
      <c r="C213" s="41"/>
      <c r="D213" s="210" t="s">
        <v>123</v>
      </c>
      <c r="E213" s="41"/>
      <c r="F213" s="211" t="s">
        <v>446</v>
      </c>
      <c r="G213" s="41"/>
      <c r="H213" s="41"/>
      <c r="I213" s="212"/>
      <c r="J213" s="41"/>
      <c r="K213" s="41"/>
      <c r="L213" s="45"/>
      <c r="M213" s="213"/>
      <c r="N213" s="214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123</v>
      </c>
      <c r="AU213" s="18" t="s">
        <v>83</v>
      </c>
    </row>
    <row r="214" s="12" customFormat="1">
      <c r="A214" s="12"/>
      <c r="B214" s="215"/>
      <c r="C214" s="216"/>
      <c r="D214" s="210" t="s">
        <v>125</v>
      </c>
      <c r="E214" s="217" t="s">
        <v>19</v>
      </c>
      <c r="F214" s="218" t="s">
        <v>447</v>
      </c>
      <c r="G214" s="216"/>
      <c r="H214" s="217" t="s">
        <v>19</v>
      </c>
      <c r="I214" s="219"/>
      <c r="J214" s="216"/>
      <c r="K214" s="216"/>
      <c r="L214" s="220"/>
      <c r="M214" s="221"/>
      <c r="N214" s="222"/>
      <c r="O214" s="222"/>
      <c r="P214" s="222"/>
      <c r="Q214" s="222"/>
      <c r="R214" s="222"/>
      <c r="S214" s="222"/>
      <c r="T214" s="223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24" t="s">
        <v>125</v>
      </c>
      <c r="AU214" s="224" t="s">
        <v>83</v>
      </c>
      <c r="AV214" s="12" t="s">
        <v>81</v>
      </c>
      <c r="AW214" s="12" t="s">
        <v>127</v>
      </c>
      <c r="AX214" s="12" t="s">
        <v>73</v>
      </c>
      <c r="AY214" s="224" t="s">
        <v>115</v>
      </c>
    </row>
    <row r="215" s="12" customFormat="1">
      <c r="A215" s="12"/>
      <c r="B215" s="215"/>
      <c r="C215" s="216"/>
      <c r="D215" s="210" t="s">
        <v>125</v>
      </c>
      <c r="E215" s="217" t="s">
        <v>19</v>
      </c>
      <c r="F215" s="218" t="s">
        <v>448</v>
      </c>
      <c r="G215" s="216"/>
      <c r="H215" s="217" t="s">
        <v>19</v>
      </c>
      <c r="I215" s="219"/>
      <c r="J215" s="216"/>
      <c r="K215" s="216"/>
      <c r="L215" s="220"/>
      <c r="M215" s="221"/>
      <c r="N215" s="222"/>
      <c r="O215" s="222"/>
      <c r="P215" s="222"/>
      <c r="Q215" s="222"/>
      <c r="R215" s="222"/>
      <c r="S215" s="222"/>
      <c r="T215" s="223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24" t="s">
        <v>125</v>
      </c>
      <c r="AU215" s="224" t="s">
        <v>83</v>
      </c>
      <c r="AV215" s="12" t="s">
        <v>81</v>
      </c>
      <c r="AW215" s="12" t="s">
        <v>127</v>
      </c>
      <c r="AX215" s="12" t="s">
        <v>73</v>
      </c>
      <c r="AY215" s="224" t="s">
        <v>115</v>
      </c>
    </row>
    <row r="216" s="12" customFormat="1">
      <c r="A216" s="12"/>
      <c r="B216" s="215"/>
      <c r="C216" s="216"/>
      <c r="D216" s="210" t="s">
        <v>125</v>
      </c>
      <c r="E216" s="217" t="s">
        <v>19</v>
      </c>
      <c r="F216" s="218" t="s">
        <v>449</v>
      </c>
      <c r="G216" s="216"/>
      <c r="H216" s="217" t="s">
        <v>19</v>
      </c>
      <c r="I216" s="219"/>
      <c r="J216" s="216"/>
      <c r="K216" s="216"/>
      <c r="L216" s="220"/>
      <c r="M216" s="221"/>
      <c r="N216" s="222"/>
      <c r="O216" s="222"/>
      <c r="P216" s="222"/>
      <c r="Q216" s="222"/>
      <c r="R216" s="222"/>
      <c r="S216" s="222"/>
      <c r="T216" s="223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24" t="s">
        <v>125</v>
      </c>
      <c r="AU216" s="224" t="s">
        <v>83</v>
      </c>
      <c r="AV216" s="12" t="s">
        <v>81</v>
      </c>
      <c r="AW216" s="12" t="s">
        <v>127</v>
      </c>
      <c r="AX216" s="12" t="s">
        <v>73</v>
      </c>
      <c r="AY216" s="224" t="s">
        <v>115</v>
      </c>
    </row>
    <row r="217" s="12" customFormat="1">
      <c r="A217" s="12"/>
      <c r="B217" s="215"/>
      <c r="C217" s="216"/>
      <c r="D217" s="210" t="s">
        <v>125</v>
      </c>
      <c r="E217" s="217" t="s">
        <v>19</v>
      </c>
      <c r="F217" s="218" t="s">
        <v>450</v>
      </c>
      <c r="G217" s="216"/>
      <c r="H217" s="217" t="s">
        <v>19</v>
      </c>
      <c r="I217" s="219"/>
      <c r="J217" s="216"/>
      <c r="K217" s="216"/>
      <c r="L217" s="220"/>
      <c r="M217" s="221"/>
      <c r="N217" s="222"/>
      <c r="O217" s="222"/>
      <c r="P217" s="222"/>
      <c r="Q217" s="222"/>
      <c r="R217" s="222"/>
      <c r="S217" s="222"/>
      <c r="T217" s="223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24" t="s">
        <v>125</v>
      </c>
      <c r="AU217" s="224" t="s">
        <v>83</v>
      </c>
      <c r="AV217" s="12" t="s">
        <v>81</v>
      </c>
      <c r="AW217" s="12" t="s">
        <v>127</v>
      </c>
      <c r="AX217" s="12" t="s">
        <v>73</v>
      </c>
      <c r="AY217" s="224" t="s">
        <v>115</v>
      </c>
    </row>
    <row r="218" s="13" customFormat="1">
      <c r="A218" s="13"/>
      <c r="B218" s="225"/>
      <c r="C218" s="226"/>
      <c r="D218" s="210" t="s">
        <v>125</v>
      </c>
      <c r="E218" s="227" t="s">
        <v>19</v>
      </c>
      <c r="F218" s="228" t="s">
        <v>451</v>
      </c>
      <c r="G218" s="226"/>
      <c r="H218" s="229">
        <v>256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125</v>
      </c>
      <c r="AU218" s="235" t="s">
        <v>83</v>
      </c>
      <c r="AV218" s="13" t="s">
        <v>83</v>
      </c>
      <c r="AW218" s="13" t="s">
        <v>127</v>
      </c>
      <c r="AX218" s="13" t="s">
        <v>81</v>
      </c>
      <c r="AY218" s="235" t="s">
        <v>115</v>
      </c>
    </row>
    <row r="219" s="2" customFormat="1" ht="16.5" customHeight="1">
      <c r="A219" s="39"/>
      <c r="B219" s="40"/>
      <c r="C219" s="197" t="s">
        <v>452</v>
      </c>
      <c r="D219" s="197" t="s">
        <v>116</v>
      </c>
      <c r="E219" s="198" t="s">
        <v>453</v>
      </c>
      <c r="F219" s="199" t="s">
        <v>454</v>
      </c>
      <c r="G219" s="200" t="s">
        <v>331</v>
      </c>
      <c r="H219" s="201">
        <v>16.800000000000001</v>
      </c>
      <c r="I219" s="202"/>
      <c r="J219" s="203">
        <f>ROUND(I219*H219,2)</f>
        <v>0</v>
      </c>
      <c r="K219" s="199" t="s">
        <v>120</v>
      </c>
      <c r="L219" s="45"/>
      <c r="M219" s="204" t="s">
        <v>19</v>
      </c>
      <c r="N219" s="205" t="s">
        <v>44</v>
      </c>
      <c r="O219" s="85"/>
      <c r="P219" s="206">
        <f>O219*H219</f>
        <v>0</v>
      </c>
      <c r="Q219" s="206">
        <v>0</v>
      </c>
      <c r="R219" s="206">
        <f>Q219*H219</f>
        <v>0</v>
      </c>
      <c r="S219" s="206">
        <v>0</v>
      </c>
      <c r="T219" s="20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08" t="s">
        <v>114</v>
      </c>
      <c r="AT219" s="208" t="s">
        <v>116</v>
      </c>
      <c r="AU219" s="208" t="s">
        <v>83</v>
      </c>
      <c r="AY219" s="18" t="s">
        <v>115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18" t="s">
        <v>81</v>
      </c>
      <c r="BK219" s="209">
        <f>ROUND(I219*H219,2)</f>
        <v>0</v>
      </c>
      <c r="BL219" s="18" t="s">
        <v>114</v>
      </c>
      <c r="BM219" s="208" t="s">
        <v>455</v>
      </c>
    </row>
    <row r="220" s="2" customFormat="1">
      <c r="A220" s="39"/>
      <c r="B220" s="40"/>
      <c r="C220" s="41"/>
      <c r="D220" s="210" t="s">
        <v>123</v>
      </c>
      <c r="E220" s="41"/>
      <c r="F220" s="211" t="s">
        <v>456</v>
      </c>
      <c r="G220" s="41"/>
      <c r="H220" s="41"/>
      <c r="I220" s="212"/>
      <c r="J220" s="41"/>
      <c r="K220" s="41"/>
      <c r="L220" s="45"/>
      <c r="M220" s="213"/>
      <c r="N220" s="214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123</v>
      </c>
      <c r="AU220" s="18" t="s">
        <v>83</v>
      </c>
    </row>
    <row r="221" s="13" customFormat="1">
      <c r="A221" s="13"/>
      <c r="B221" s="225"/>
      <c r="C221" s="226"/>
      <c r="D221" s="210" t="s">
        <v>125</v>
      </c>
      <c r="E221" s="227" t="s">
        <v>19</v>
      </c>
      <c r="F221" s="228" t="s">
        <v>457</v>
      </c>
      <c r="G221" s="226"/>
      <c r="H221" s="229">
        <v>16.799999999999997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125</v>
      </c>
      <c r="AU221" s="235" t="s">
        <v>83</v>
      </c>
      <c r="AV221" s="13" t="s">
        <v>83</v>
      </c>
      <c r="AW221" s="13" t="s">
        <v>127</v>
      </c>
      <c r="AX221" s="13" t="s">
        <v>81</v>
      </c>
      <c r="AY221" s="235" t="s">
        <v>115</v>
      </c>
    </row>
    <row r="222" s="2" customFormat="1" ht="16.5" customHeight="1">
      <c r="A222" s="39"/>
      <c r="B222" s="40"/>
      <c r="C222" s="197" t="s">
        <v>458</v>
      </c>
      <c r="D222" s="197" t="s">
        <v>116</v>
      </c>
      <c r="E222" s="198" t="s">
        <v>459</v>
      </c>
      <c r="F222" s="199" t="s">
        <v>460</v>
      </c>
      <c r="G222" s="200" t="s">
        <v>331</v>
      </c>
      <c r="H222" s="201">
        <v>294.39999999999998</v>
      </c>
      <c r="I222" s="202"/>
      <c r="J222" s="203">
        <f>ROUND(I222*H222,2)</f>
        <v>0</v>
      </c>
      <c r="K222" s="199" t="s">
        <v>120</v>
      </c>
      <c r="L222" s="45"/>
      <c r="M222" s="204" t="s">
        <v>19</v>
      </c>
      <c r="N222" s="205" t="s">
        <v>44</v>
      </c>
      <c r="O222" s="85"/>
      <c r="P222" s="206">
        <f>O222*H222</f>
        <v>0</v>
      </c>
      <c r="Q222" s="206">
        <v>0</v>
      </c>
      <c r="R222" s="206">
        <f>Q222*H222</f>
        <v>0</v>
      </c>
      <c r="S222" s="206">
        <v>0</v>
      </c>
      <c r="T222" s="20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08" t="s">
        <v>114</v>
      </c>
      <c r="AT222" s="208" t="s">
        <v>116</v>
      </c>
      <c r="AU222" s="208" t="s">
        <v>83</v>
      </c>
      <c r="AY222" s="18" t="s">
        <v>115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8" t="s">
        <v>81</v>
      </c>
      <c r="BK222" s="209">
        <f>ROUND(I222*H222,2)</f>
        <v>0</v>
      </c>
      <c r="BL222" s="18" t="s">
        <v>114</v>
      </c>
      <c r="BM222" s="208" t="s">
        <v>461</v>
      </c>
    </row>
    <row r="223" s="2" customFormat="1">
      <c r="A223" s="39"/>
      <c r="B223" s="40"/>
      <c r="C223" s="41"/>
      <c r="D223" s="210" t="s">
        <v>123</v>
      </c>
      <c r="E223" s="41"/>
      <c r="F223" s="211" t="s">
        <v>456</v>
      </c>
      <c r="G223" s="41"/>
      <c r="H223" s="41"/>
      <c r="I223" s="212"/>
      <c r="J223" s="41"/>
      <c r="K223" s="41"/>
      <c r="L223" s="45"/>
      <c r="M223" s="213"/>
      <c r="N223" s="214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123</v>
      </c>
      <c r="AU223" s="18" t="s">
        <v>83</v>
      </c>
    </row>
    <row r="224" s="12" customFormat="1">
      <c r="A224" s="12"/>
      <c r="B224" s="215"/>
      <c r="C224" s="216"/>
      <c r="D224" s="210" t="s">
        <v>125</v>
      </c>
      <c r="E224" s="217" t="s">
        <v>19</v>
      </c>
      <c r="F224" s="218" t="s">
        <v>447</v>
      </c>
      <c r="G224" s="216"/>
      <c r="H224" s="217" t="s">
        <v>19</v>
      </c>
      <c r="I224" s="219"/>
      <c r="J224" s="216"/>
      <c r="K224" s="216"/>
      <c r="L224" s="220"/>
      <c r="M224" s="221"/>
      <c r="N224" s="222"/>
      <c r="O224" s="222"/>
      <c r="P224" s="222"/>
      <c r="Q224" s="222"/>
      <c r="R224" s="222"/>
      <c r="S224" s="222"/>
      <c r="T224" s="223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24" t="s">
        <v>125</v>
      </c>
      <c r="AU224" s="224" t="s">
        <v>83</v>
      </c>
      <c r="AV224" s="12" t="s">
        <v>81</v>
      </c>
      <c r="AW224" s="12" t="s">
        <v>127</v>
      </c>
      <c r="AX224" s="12" t="s">
        <v>73</v>
      </c>
      <c r="AY224" s="224" t="s">
        <v>115</v>
      </c>
    </row>
    <row r="225" s="12" customFormat="1">
      <c r="A225" s="12"/>
      <c r="B225" s="215"/>
      <c r="C225" s="216"/>
      <c r="D225" s="210" t="s">
        <v>125</v>
      </c>
      <c r="E225" s="217" t="s">
        <v>19</v>
      </c>
      <c r="F225" s="218" t="s">
        <v>448</v>
      </c>
      <c r="G225" s="216"/>
      <c r="H225" s="217" t="s">
        <v>19</v>
      </c>
      <c r="I225" s="219"/>
      <c r="J225" s="216"/>
      <c r="K225" s="216"/>
      <c r="L225" s="220"/>
      <c r="M225" s="221"/>
      <c r="N225" s="222"/>
      <c r="O225" s="222"/>
      <c r="P225" s="222"/>
      <c r="Q225" s="222"/>
      <c r="R225" s="222"/>
      <c r="S225" s="222"/>
      <c r="T225" s="223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24" t="s">
        <v>125</v>
      </c>
      <c r="AU225" s="224" t="s">
        <v>83</v>
      </c>
      <c r="AV225" s="12" t="s">
        <v>81</v>
      </c>
      <c r="AW225" s="12" t="s">
        <v>127</v>
      </c>
      <c r="AX225" s="12" t="s">
        <v>73</v>
      </c>
      <c r="AY225" s="224" t="s">
        <v>115</v>
      </c>
    </row>
    <row r="226" s="12" customFormat="1">
      <c r="A226" s="12"/>
      <c r="B226" s="215"/>
      <c r="C226" s="216"/>
      <c r="D226" s="210" t="s">
        <v>125</v>
      </c>
      <c r="E226" s="217" t="s">
        <v>19</v>
      </c>
      <c r="F226" s="218" t="s">
        <v>449</v>
      </c>
      <c r="G226" s="216"/>
      <c r="H226" s="217" t="s">
        <v>19</v>
      </c>
      <c r="I226" s="219"/>
      <c r="J226" s="216"/>
      <c r="K226" s="216"/>
      <c r="L226" s="220"/>
      <c r="M226" s="221"/>
      <c r="N226" s="222"/>
      <c r="O226" s="222"/>
      <c r="P226" s="222"/>
      <c r="Q226" s="222"/>
      <c r="R226" s="222"/>
      <c r="S226" s="222"/>
      <c r="T226" s="223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24" t="s">
        <v>125</v>
      </c>
      <c r="AU226" s="224" t="s">
        <v>83</v>
      </c>
      <c r="AV226" s="12" t="s">
        <v>81</v>
      </c>
      <c r="AW226" s="12" t="s">
        <v>127</v>
      </c>
      <c r="AX226" s="12" t="s">
        <v>73</v>
      </c>
      <c r="AY226" s="224" t="s">
        <v>115</v>
      </c>
    </row>
    <row r="227" s="12" customFormat="1">
      <c r="A227" s="12"/>
      <c r="B227" s="215"/>
      <c r="C227" s="216"/>
      <c r="D227" s="210" t="s">
        <v>125</v>
      </c>
      <c r="E227" s="217" t="s">
        <v>19</v>
      </c>
      <c r="F227" s="218" t="s">
        <v>462</v>
      </c>
      <c r="G227" s="216"/>
      <c r="H227" s="217" t="s">
        <v>19</v>
      </c>
      <c r="I227" s="219"/>
      <c r="J227" s="216"/>
      <c r="K227" s="216"/>
      <c r="L227" s="220"/>
      <c r="M227" s="221"/>
      <c r="N227" s="222"/>
      <c r="O227" s="222"/>
      <c r="P227" s="222"/>
      <c r="Q227" s="222"/>
      <c r="R227" s="222"/>
      <c r="S227" s="222"/>
      <c r="T227" s="223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24" t="s">
        <v>125</v>
      </c>
      <c r="AU227" s="224" t="s">
        <v>83</v>
      </c>
      <c r="AV227" s="12" t="s">
        <v>81</v>
      </c>
      <c r="AW227" s="12" t="s">
        <v>127</v>
      </c>
      <c r="AX227" s="12" t="s">
        <v>73</v>
      </c>
      <c r="AY227" s="224" t="s">
        <v>115</v>
      </c>
    </row>
    <row r="228" s="12" customFormat="1">
      <c r="A228" s="12"/>
      <c r="B228" s="215"/>
      <c r="C228" s="216"/>
      <c r="D228" s="210" t="s">
        <v>125</v>
      </c>
      <c r="E228" s="217" t="s">
        <v>19</v>
      </c>
      <c r="F228" s="218" t="s">
        <v>450</v>
      </c>
      <c r="G228" s="216"/>
      <c r="H228" s="217" t="s">
        <v>19</v>
      </c>
      <c r="I228" s="219"/>
      <c r="J228" s="216"/>
      <c r="K228" s="216"/>
      <c r="L228" s="220"/>
      <c r="M228" s="221"/>
      <c r="N228" s="222"/>
      <c r="O228" s="222"/>
      <c r="P228" s="222"/>
      <c r="Q228" s="222"/>
      <c r="R228" s="222"/>
      <c r="S228" s="222"/>
      <c r="T228" s="223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24" t="s">
        <v>125</v>
      </c>
      <c r="AU228" s="224" t="s">
        <v>83</v>
      </c>
      <c r="AV228" s="12" t="s">
        <v>81</v>
      </c>
      <c r="AW228" s="12" t="s">
        <v>127</v>
      </c>
      <c r="AX228" s="12" t="s">
        <v>73</v>
      </c>
      <c r="AY228" s="224" t="s">
        <v>115</v>
      </c>
    </row>
    <row r="229" s="13" customFormat="1">
      <c r="A229" s="13"/>
      <c r="B229" s="225"/>
      <c r="C229" s="226"/>
      <c r="D229" s="210" t="s">
        <v>125</v>
      </c>
      <c r="E229" s="227" t="s">
        <v>19</v>
      </c>
      <c r="F229" s="228" t="s">
        <v>463</v>
      </c>
      <c r="G229" s="226"/>
      <c r="H229" s="229">
        <v>294.39999999999998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125</v>
      </c>
      <c r="AU229" s="235" t="s">
        <v>83</v>
      </c>
      <c r="AV229" s="13" t="s">
        <v>83</v>
      </c>
      <c r="AW229" s="13" t="s">
        <v>127</v>
      </c>
      <c r="AX229" s="13" t="s">
        <v>81</v>
      </c>
      <c r="AY229" s="235" t="s">
        <v>115</v>
      </c>
    </row>
    <row r="230" s="2" customFormat="1" ht="16.5" customHeight="1">
      <c r="A230" s="39"/>
      <c r="B230" s="40"/>
      <c r="C230" s="197" t="s">
        <v>464</v>
      </c>
      <c r="D230" s="197" t="s">
        <v>116</v>
      </c>
      <c r="E230" s="198" t="s">
        <v>465</v>
      </c>
      <c r="F230" s="199" t="s">
        <v>466</v>
      </c>
      <c r="G230" s="200" t="s">
        <v>331</v>
      </c>
      <c r="H230" s="201">
        <v>7</v>
      </c>
      <c r="I230" s="202"/>
      <c r="J230" s="203">
        <f>ROUND(I230*H230,2)</f>
        <v>0</v>
      </c>
      <c r="K230" s="199" t="s">
        <v>120</v>
      </c>
      <c r="L230" s="45"/>
      <c r="M230" s="204" t="s">
        <v>19</v>
      </c>
      <c r="N230" s="205" t="s">
        <v>44</v>
      </c>
      <c r="O230" s="85"/>
      <c r="P230" s="206">
        <f>O230*H230</f>
        <v>0</v>
      </c>
      <c r="Q230" s="206">
        <v>0</v>
      </c>
      <c r="R230" s="206">
        <f>Q230*H230</f>
        <v>0</v>
      </c>
      <c r="S230" s="206">
        <v>0</v>
      </c>
      <c r="T230" s="20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08" t="s">
        <v>114</v>
      </c>
      <c r="AT230" s="208" t="s">
        <v>116</v>
      </c>
      <c r="AU230" s="208" t="s">
        <v>83</v>
      </c>
      <c r="AY230" s="18" t="s">
        <v>115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18" t="s">
        <v>81</v>
      </c>
      <c r="BK230" s="209">
        <f>ROUND(I230*H230,2)</f>
        <v>0</v>
      </c>
      <c r="BL230" s="18" t="s">
        <v>114</v>
      </c>
      <c r="BM230" s="208" t="s">
        <v>467</v>
      </c>
    </row>
    <row r="231" s="2" customFormat="1">
      <c r="A231" s="39"/>
      <c r="B231" s="40"/>
      <c r="C231" s="41"/>
      <c r="D231" s="210" t="s">
        <v>123</v>
      </c>
      <c r="E231" s="41"/>
      <c r="F231" s="211" t="s">
        <v>468</v>
      </c>
      <c r="G231" s="41"/>
      <c r="H231" s="41"/>
      <c r="I231" s="212"/>
      <c r="J231" s="41"/>
      <c r="K231" s="41"/>
      <c r="L231" s="45"/>
      <c r="M231" s="213"/>
      <c r="N231" s="214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123</v>
      </c>
      <c r="AU231" s="18" t="s">
        <v>83</v>
      </c>
    </row>
    <row r="232" s="12" customFormat="1">
      <c r="A232" s="12"/>
      <c r="B232" s="215"/>
      <c r="C232" s="216"/>
      <c r="D232" s="210" t="s">
        <v>125</v>
      </c>
      <c r="E232" s="217" t="s">
        <v>19</v>
      </c>
      <c r="F232" s="218" t="s">
        <v>469</v>
      </c>
      <c r="G232" s="216"/>
      <c r="H232" s="217" t="s">
        <v>19</v>
      </c>
      <c r="I232" s="219"/>
      <c r="J232" s="216"/>
      <c r="K232" s="216"/>
      <c r="L232" s="220"/>
      <c r="M232" s="221"/>
      <c r="N232" s="222"/>
      <c r="O232" s="222"/>
      <c r="P232" s="222"/>
      <c r="Q232" s="222"/>
      <c r="R232" s="222"/>
      <c r="S232" s="222"/>
      <c r="T232" s="223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24" t="s">
        <v>125</v>
      </c>
      <c r="AU232" s="224" t="s">
        <v>83</v>
      </c>
      <c r="AV232" s="12" t="s">
        <v>81</v>
      </c>
      <c r="AW232" s="12" t="s">
        <v>127</v>
      </c>
      <c r="AX232" s="12" t="s">
        <v>73</v>
      </c>
      <c r="AY232" s="224" t="s">
        <v>115</v>
      </c>
    </row>
    <row r="233" s="13" customFormat="1">
      <c r="A233" s="13"/>
      <c r="B233" s="225"/>
      <c r="C233" s="226"/>
      <c r="D233" s="210" t="s">
        <v>125</v>
      </c>
      <c r="E233" s="227" t="s">
        <v>19</v>
      </c>
      <c r="F233" s="228" t="s">
        <v>470</v>
      </c>
      <c r="G233" s="226"/>
      <c r="H233" s="229">
        <v>7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125</v>
      </c>
      <c r="AU233" s="235" t="s">
        <v>83</v>
      </c>
      <c r="AV233" s="13" t="s">
        <v>83</v>
      </c>
      <c r="AW233" s="13" t="s">
        <v>127</v>
      </c>
      <c r="AX233" s="13" t="s">
        <v>81</v>
      </c>
      <c r="AY233" s="235" t="s">
        <v>115</v>
      </c>
    </row>
    <row r="234" s="2" customFormat="1" ht="16.5" customHeight="1">
      <c r="A234" s="39"/>
      <c r="B234" s="40"/>
      <c r="C234" s="197" t="s">
        <v>471</v>
      </c>
      <c r="D234" s="197" t="s">
        <v>116</v>
      </c>
      <c r="E234" s="198" t="s">
        <v>472</v>
      </c>
      <c r="F234" s="199" t="s">
        <v>473</v>
      </c>
      <c r="G234" s="200" t="s">
        <v>304</v>
      </c>
      <c r="H234" s="201">
        <v>4.5</v>
      </c>
      <c r="I234" s="202"/>
      <c r="J234" s="203">
        <f>ROUND(I234*H234,2)</f>
        <v>0</v>
      </c>
      <c r="K234" s="199" t="s">
        <v>120</v>
      </c>
      <c r="L234" s="45"/>
      <c r="M234" s="204" t="s">
        <v>19</v>
      </c>
      <c r="N234" s="205" t="s">
        <v>44</v>
      </c>
      <c r="O234" s="85"/>
      <c r="P234" s="206">
        <f>O234*H234</f>
        <v>0</v>
      </c>
      <c r="Q234" s="206">
        <v>0</v>
      </c>
      <c r="R234" s="206">
        <f>Q234*H234</f>
        <v>0</v>
      </c>
      <c r="S234" s="206">
        <v>0</v>
      </c>
      <c r="T234" s="20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08" t="s">
        <v>114</v>
      </c>
      <c r="AT234" s="208" t="s">
        <v>116</v>
      </c>
      <c r="AU234" s="208" t="s">
        <v>83</v>
      </c>
      <c r="AY234" s="18" t="s">
        <v>115</v>
      </c>
      <c r="BE234" s="209">
        <f>IF(N234="základní",J234,0)</f>
        <v>0</v>
      </c>
      <c r="BF234" s="209">
        <f>IF(N234="snížená",J234,0)</f>
        <v>0</v>
      </c>
      <c r="BG234" s="209">
        <f>IF(N234="zákl. přenesená",J234,0)</f>
        <v>0</v>
      </c>
      <c r="BH234" s="209">
        <f>IF(N234="sníž. přenesená",J234,0)</f>
        <v>0</v>
      </c>
      <c r="BI234" s="209">
        <f>IF(N234="nulová",J234,0)</f>
        <v>0</v>
      </c>
      <c r="BJ234" s="18" t="s">
        <v>81</v>
      </c>
      <c r="BK234" s="209">
        <f>ROUND(I234*H234,2)</f>
        <v>0</v>
      </c>
      <c r="BL234" s="18" t="s">
        <v>114</v>
      </c>
      <c r="BM234" s="208" t="s">
        <v>474</v>
      </c>
    </row>
    <row r="235" s="2" customFormat="1">
      <c r="A235" s="39"/>
      <c r="B235" s="40"/>
      <c r="C235" s="41"/>
      <c r="D235" s="210" t="s">
        <v>123</v>
      </c>
      <c r="E235" s="41"/>
      <c r="F235" s="211" t="s">
        <v>475</v>
      </c>
      <c r="G235" s="41"/>
      <c r="H235" s="41"/>
      <c r="I235" s="212"/>
      <c r="J235" s="41"/>
      <c r="K235" s="41"/>
      <c r="L235" s="45"/>
      <c r="M235" s="213"/>
      <c r="N235" s="214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123</v>
      </c>
      <c r="AU235" s="18" t="s">
        <v>83</v>
      </c>
    </row>
    <row r="236" s="12" customFormat="1">
      <c r="A236" s="12"/>
      <c r="B236" s="215"/>
      <c r="C236" s="216"/>
      <c r="D236" s="210" t="s">
        <v>125</v>
      </c>
      <c r="E236" s="217" t="s">
        <v>19</v>
      </c>
      <c r="F236" s="218" t="s">
        <v>476</v>
      </c>
      <c r="G236" s="216"/>
      <c r="H236" s="217" t="s">
        <v>19</v>
      </c>
      <c r="I236" s="219"/>
      <c r="J236" s="216"/>
      <c r="K236" s="216"/>
      <c r="L236" s="220"/>
      <c r="M236" s="221"/>
      <c r="N236" s="222"/>
      <c r="O236" s="222"/>
      <c r="P236" s="222"/>
      <c r="Q236" s="222"/>
      <c r="R236" s="222"/>
      <c r="S236" s="222"/>
      <c r="T236" s="223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24" t="s">
        <v>125</v>
      </c>
      <c r="AU236" s="224" t="s">
        <v>83</v>
      </c>
      <c r="AV236" s="12" t="s">
        <v>81</v>
      </c>
      <c r="AW236" s="12" t="s">
        <v>127</v>
      </c>
      <c r="AX236" s="12" t="s">
        <v>73</v>
      </c>
      <c r="AY236" s="224" t="s">
        <v>115</v>
      </c>
    </row>
    <row r="237" s="12" customFormat="1">
      <c r="A237" s="12"/>
      <c r="B237" s="215"/>
      <c r="C237" s="216"/>
      <c r="D237" s="210" t="s">
        <v>125</v>
      </c>
      <c r="E237" s="217" t="s">
        <v>19</v>
      </c>
      <c r="F237" s="218" t="s">
        <v>477</v>
      </c>
      <c r="G237" s="216"/>
      <c r="H237" s="217" t="s">
        <v>19</v>
      </c>
      <c r="I237" s="219"/>
      <c r="J237" s="216"/>
      <c r="K237" s="216"/>
      <c r="L237" s="220"/>
      <c r="M237" s="221"/>
      <c r="N237" s="222"/>
      <c r="O237" s="222"/>
      <c r="P237" s="222"/>
      <c r="Q237" s="222"/>
      <c r="R237" s="222"/>
      <c r="S237" s="222"/>
      <c r="T237" s="223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24" t="s">
        <v>125</v>
      </c>
      <c r="AU237" s="224" t="s">
        <v>83</v>
      </c>
      <c r="AV237" s="12" t="s">
        <v>81</v>
      </c>
      <c r="AW237" s="12" t="s">
        <v>127</v>
      </c>
      <c r="AX237" s="12" t="s">
        <v>73</v>
      </c>
      <c r="AY237" s="224" t="s">
        <v>115</v>
      </c>
    </row>
    <row r="238" s="12" customFormat="1">
      <c r="A238" s="12"/>
      <c r="B238" s="215"/>
      <c r="C238" s="216"/>
      <c r="D238" s="210" t="s">
        <v>125</v>
      </c>
      <c r="E238" s="217" t="s">
        <v>19</v>
      </c>
      <c r="F238" s="218" t="s">
        <v>478</v>
      </c>
      <c r="G238" s="216"/>
      <c r="H238" s="217" t="s">
        <v>19</v>
      </c>
      <c r="I238" s="219"/>
      <c r="J238" s="216"/>
      <c r="K238" s="216"/>
      <c r="L238" s="220"/>
      <c r="M238" s="221"/>
      <c r="N238" s="222"/>
      <c r="O238" s="222"/>
      <c r="P238" s="222"/>
      <c r="Q238" s="222"/>
      <c r="R238" s="222"/>
      <c r="S238" s="222"/>
      <c r="T238" s="223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24" t="s">
        <v>125</v>
      </c>
      <c r="AU238" s="224" t="s">
        <v>83</v>
      </c>
      <c r="AV238" s="12" t="s">
        <v>81</v>
      </c>
      <c r="AW238" s="12" t="s">
        <v>127</v>
      </c>
      <c r="AX238" s="12" t="s">
        <v>73</v>
      </c>
      <c r="AY238" s="224" t="s">
        <v>115</v>
      </c>
    </row>
    <row r="239" s="13" customFormat="1">
      <c r="A239" s="13"/>
      <c r="B239" s="225"/>
      <c r="C239" s="226"/>
      <c r="D239" s="210" t="s">
        <v>125</v>
      </c>
      <c r="E239" s="227" t="s">
        <v>19</v>
      </c>
      <c r="F239" s="228" t="s">
        <v>479</v>
      </c>
      <c r="G239" s="226"/>
      <c r="H239" s="229">
        <v>4.5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125</v>
      </c>
      <c r="AU239" s="235" t="s">
        <v>83</v>
      </c>
      <c r="AV239" s="13" t="s">
        <v>83</v>
      </c>
      <c r="AW239" s="13" t="s">
        <v>127</v>
      </c>
      <c r="AX239" s="13" t="s">
        <v>81</v>
      </c>
      <c r="AY239" s="235" t="s">
        <v>115</v>
      </c>
    </row>
    <row r="240" s="2" customFormat="1" ht="16.5" customHeight="1">
      <c r="A240" s="39"/>
      <c r="B240" s="40"/>
      <c r="C240" s="197" t="s">
        <v>480</v>
      </c>
      <c r="D240" s="197" t="s">
        <v>116</v>
      </c>
      <c r="E240" s="198" t="s">
        <v>481</v>
      </c>
      <c r="F240" s="199" t="s">
        <v>482</v>
      </c>
      <c r="G240" s="200" t="s">
        <v>210</v>
      </c>
      <c r="H240" s="201">
        <v>10</v>
      </c>
      <c r="I240" s="202"/>
      <c r="J240" s="203">
        <f>ROUND(I240*H240,2)</f>
        <v>0</v>
      </c>
      <c r="K240" s="199" t="s">
        <v>120</v>
      </c>
      <c r="L240" s="45"/>
      <c r="M240" s="204" t="s">
        <v>19</v>
      </c>
      <c r="N240" s="205" t="s">
        <v>44</v>
      </c>
      <c r="O240" s="85"/>
      <c r="P240" s="206">
        <f>O240*H240</f>
        <v>0</v>
      </c>
      <c r="Q240" s="206">
        <v>0</v>
      </c>
      <c r="R240" s="206">
        <f>Q240*H240</f>
        <v>0</v>
      </c>
      <c r="S240" s="206">
        <v>0</v>
      </c>
      <c r="T240" s="20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08" t="s">
        <v>114</v>
      </c>
      <c r="AT240" s="208" t="s">
        <v>116</v>
      </c>
      <c r="AU240" s="208" t="s">
        <v>83</v>
      </c>
      <c r="AY240" s="18" t="s">
        <v>115</v>
      </c>
      <c r="BE240" s="209">
        <f>IF(N240="základní",J240,0)</f>
        <v>0</v>
      </c>
      <c r="BF240" s="209">
        <f>IF(N240="snížená",J240,0)</f>
        <v>0</v>
      </c>
      <c r="BG240" s="209">
        <f>IF(N240="zákl. přenesená",J240,0)</f>
        <v>0</v>
      </c>
      <c r="BH240" s="209">
        <f>IF(N240="sníž. přenesená",J240,0)</f>
        <v>0</v>
      </c>
      <c r="BI240" s="209">
        <f>IF(N240="nulová",J240,0)</f>
        <v>0</v>
      </c>
      <c r="BJ240" s="18" t="s">
        <v>81</v>
      </c>
      <c r="BK240" s="209">
        <f>ROUND(I240*H240,2)</f>
        <v>0</v>
      </c>
      <c r="BL240" s="18" t="s">
        <v>114</v>
      </c>
      <c r="BM240" s="208" t="s">
        <v>483</v>
      </c>
    </row>
    <row r="241" s="2" customFormat="1">
      <c r="A241" s="39"/>
      <c r="B241" s="40"/>
      <c r="C241" s="41"/>
      <c r="D241" s="210" t="s">
        <v>123</v>
      </c>
      <c r="E241" s="41"/>
      <c r="F241" s="211" t="s">
        <v>484</v>
      </c>
      <c r="G241" s="41"/>
      <c r="H241" s="41"/>
      <c r="I241" s="212"/>
      <c r="J241" s="41"/>
      <c r="K241" s="41"/>
      <c r="L241" s="45"/>
      <c r="M241" s="213"/>
      <c r="N241" s="214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123</v>
      </c>
      <c r="AU241" s="18" t="s">
        <v>83</v>
      </c>
    </row>
    <row r="242" s="12" customFormat="1">
      <c r="A242" s="12"/>
      <c r="B242" s="215"/>
      <c r="C242" s="216"/>
      <c r="D242" s="210" t="s">
        <v>125</v>
      </c>
      <c r="E242" s="217" t="s">
        <v>19</v>
      </c>
      <c r="F242" s="218" t="s">
        <v>485</v>
      </c>
      <c r="G242" s="216"/>
      <c r="H242" s="217" t="s">
        <v>19</v>
      </c>
      <c r="I242" s="219"/>
      <c r="J242" s="216"/>
      <c r="K242" s="216"/>
      <c r="L242" s="220"/>
      <c r="M242" s="221"/>
      <c r="N242" s="222"/>
      <c r="O242" s="222"/>
      <c r="P242" s="222"/>
      <c r="Q242" s="222"/>
      <c r="R242" s="222"/>
      <c r="S242" s="222"/>
      <c r="T242" s="223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24" t="s">
        <v>125</v>
      </c>
      <c r="AU242" s="224" t="s">
        <v>83</v>
      </c>
      <c r="AV242" s="12" t="s">
        <v>81</v>
      </c>
      <c r="AW242" s="12" t="s">
        <v>127</v>
      </c>
      <c r="AX242" s="12" t="s">
        <v>73</v>
      </c>
      <c r="AY242" s="224" t="s">
        <v>115</v>
      </c>
    </row>
    <row r="243" s="12" customFormat="1">
      <c r="A243" s="12"/>
      <c r="B243" s="215"/>
      <c r="C243" s="216"/>
      <c r="D243" s="210" t="s">
        <v>125</v>
      </c>
      <c r="E243" s="217" t="s">
        <v>19</v>
      </c>
      <c r="F243" s="218" t="s">
        <v>486</v>
      </c>
      <c r="G243" s="216"/>
      <c r="H243" s="217" t="s">
        <v>19</v>
      </c>
      <c r="I243" s="219"/>
      <c r="J243" s="216"/>
      <c r="K243" s="216"/>
      <c r="L243" s="220"/>
      <c r="M243" s="221"/>
      <c r="N243" s="222"/>
      <c r="O243" s="222"/>
      <c r="P243" s="222"/>
      <c r="Q243" s="222"/>
      <c r="R243" s="222"/>
      <c r="S243" s="222"/>
      <c r="T243" s="223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24" t="s">
        <v>125</v>
      </c>
      <c r="AU243" s="224" t="s">
        <v>83</v>
      </c>
      <c r="AV243" s="12" t="s">
        <v>81</v>
      </c>
      <c r="AW243" s="12" t="s">
        <v>127</v>
      </c>
      <c r="AX243" s="12" t="s">
        <v>73</v>
      </c>
      <c r="AY243" s="224" t="s">
        <v>115</v>
      </c>
    </row>
    <row r="244" s="13" customFormat="1">
      <c r="A244" s="13"/>
      <c r="B244" s="225"/>
      <c r="C244" s="226"/>
      <c r="D244" s="210" t="s">
        <v>125</v>
      </c>
      <c r="E244" s="227" t="s">
        <v>19</v>
      </c>
      <c r="F244" s="228" t="s">
        <v>176</v>
      </c>
      <c r="G244" s="226"/>
      <c r="H244" s="229">
        <v>10</v>
      </c>
      <c r="I244" s="230"/>
      <c r="J244" s="226"/>
      <c r="K244" s="226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125</v>
      </c>
      <c r="AU244" s="235" t="s">
        <v>83</v>
      </c>
      <c r="AV244" s="13" t="s">
        <v>83</v>
      </c>
      <c r="AW244" s="13" t="s">
        <v>127</v>
      </c>
      <c r="AX244" s="13" t="s">
        <v>81</v>
      </c>
      <c r="AY244" s="235" t="s">
        <v>115</v>
      </c>
    </row>
    <row r="245" s="11" customFormat="1" ht="22.8" customHeight="1">
      <c r="A245" s="11"/>
      <c r="B245" s="183"/>
      <c r="C245" s="184"/>
      <c r="D245" s="185" t="s">
        <v>72</v>
      </c>
      <c r="E245" s="245" t="s">
        <v>140</v>
      </c>
      <c r="F245" s="245" t="s">
        <v>487</v>
      </c>
      <c r="G245" s="184"/>
      <c r="H245" s="184"/>
      <c r="I245" s="187"/>
      <c r="J245" s="246">
        <f>BK245</f>
        <v>0</v>
      </c>
      <c r="K245" s="184"/>
      <c r="L245" s="189"/>
      <c r="M245" s="190"/>
      <c r="N245" s="191"/>
      <c r="O245" s="191"/>
      <c r="P245" s="192">
        <f>SUM(P246:P285)</f>
        <v>0</v>
      </c>
      <c r="Q245" s="191"/>
      <c r="R245" s="192">
        <f>SUM(R246:R285)</f>
        <v>0</v>
      </c>
      <c r="S245" s="191"/>
      <c r="T245" s="193">
        <f>SUM(T246:T285)</f>
        <v>0</v>
      </c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R245" s="194" t="s">
        <v>81</v>
      </c>
      <c r="AT245" s="195" t="s">
        <v>72</v>
      </c>
      <c r="AU245" s="195" t="s">
        <v>81</v>
      </c>
      <c r="AY245" s="194" t="s">
        <v>115</v>
      </c>
      <c r="BK245" s="196">
        <f>SUM(BK246:BK285)</f>
        <v>0</v>
      </c>
    </row>
    <row r="246" s="2" customFormat="1" ht="16.5" customHeight="1">
      <c r="A246" s="39"/>
      <c r="B246" s="40"/>
      <c r="C246" s="197" t="s">
        <v>488</v>
      </c>
      <c r="D246" s="197" t="s">
        <v>116</v>
      </c>
      <c r="E246" s="198" t="s">
        <v>489</v>
      </c>
      <c r="F246" s="199" t="s">
        <v>490</v>
      </c>
      <c r="G246" s="200" t="s">
        <v>491</v>
      </c>
      <c r="H246" s="201">
        <v>224</v>
      </c>
      <c r="I246" s="202"/>
      <c r="J246" s="203">
        <f>ROUND(I246*H246,2)</f>
        <v>0</v>
      </c>
      <c r="K246" s="199" t="s">
        <v>120</v>
      </c>
      <c r="L246" s="45"/>
      <c r="M246" s="204" t="s">
        <v>19</v>
      </c>
      <c r="N246" s="205" t="s">
        <v>44</v>
      </c>
      <c r="O246" s="85"/>
      <c r="P246" s="206">
        <f>O246*H246</f>
        <v>0</v>
      </c>
      <c r="Q246" s="206">
        <v>0</v>
      </c>
      <c r="R246" s="206">
        <f>Q246*H246</f>
        <v>0</v>
      </c>
      <c r="S246" s="206">
        <v>0</v>
      </c>
      <c r="T246" s="20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08" t="s">
        <v>114</v>
      </c>
      <c r="AT246" s="208" t="s">
        <v>116</v>
      </c>
      <c r="AU246" s="208" t="s">
        <v>83</v>
      </c>
      <c r="AY246" s="18" t="s">
        <v>115</v>
      </c>
      <c r="BE246" s="209">
        <f>IF(N246="základní",J246,0)</f>
        <v>0</v>
      </c>
      <c r="BF246" s="209">
        <f>IF(N246="snížená",J246,0)</f>
        <v>0</v>
      </c>
      <c r="BG246" s="209">
        <f>IF(N246="zákl. přenesená",J246,0)</f>
        <v>0</v>
      </c>
      <c r="BH246" s="209">
        <f>IF(N246="sníž. přenesená",J246,0)</f>
        <v>0</v>
      </c>
      <c r="BI246" s="209">
        <f>IF(N246="nulová",J246,0)</f>
        <v>0</v>
      </c>
      <c r="BJ246" s="18" t="s">
        <v>81</v>
      </c>
      <c r="BK246" s="209">
        <f>ROUND(I246*H246,2)</f>
        <v>0</v>
      </c>
      <c r="BL246" s="18" t="s">
        <v>114</v>
      </c>
      <c r="BM246" s="208" t="s">
        <v>492</v>
      </c>
    </row>
    <row r="247" s="2" customFormat="1">
      <c r="A247" s="39"/>
      <c r="B247" s="40"/>
      <c r="C247" s="41"/>
      <c r="D247" s="210" t="s">
        <v>123</v>
      </c>
      <c r="E247" s="41"/>
      <c r="F247" s="211" t="s">
        <v>493</v>
      </c>
      <c r="G247" s="41"/>
      <c r="H247" s="41"/>
      <c r="I247" s="212"/>
      <c r="J247" s="41"/>
      <c r="K247" s="41"/>
      <c r="L247" s="45"/>
      <c r="M247" s="213"/>
      <c r="N247" s="214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123</v>
      </c>
      <c r="AU247" s="18" t="s">
        <v>83</v>
      </c>
    </row>
    <row r="248" s="12" customFormat="1">
      <c r="A248" s="12"/>
      <c r="B248" s="215"/>
      <c r="C248" s="216"/>
      <c r="D248" s="210" t="s">
        <v>125</v>
      </c>
      <c r="E248" s="217" t="s">
        <v>19</v>
      </c>
      <c r="F248" s="218" t="s">
        <v>494</v>
      </c>
      <c r="G248" s="216"/>
      <c r="H248" s="217" t="s">
        <v>19</v>
      </c>
      <c r="I248" s="219"/>
      <c r="J248" s="216"/>
      <c r="K248" s="216"/>
      <c r="L248" s="220"/>
      <c r="M248" s="221"/>
      <c r="N248" s="222"/>
      <c r="O248" s="222"/>
      <c r="P248" s="222"/>
      <c r="Q248" s="222"/>
      <c r="R248" s="222"/>
      <c r="S248" s="222"/>
      <c r="T248" s="223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24" t="s">
        <v>125</v>
      </c>
      <c r="AU248" s="224" t="s">
        <v>83</v>
      </c>
      <c r="AV248" s="12" t="s">
        <v>81</v>
      </c>
      <c r="AW248" s="12" t="s">
        <v>127</v>
      </c>
      <c r="AX248" s="12" t="s">
        <v>73</v>
      </c>
      <c r="AY248" s="224" t="s">
        <v>115</v>
      </c>
    </row>
    <row r="249" s="12" customFormat="1">
      <c r="A249" s="12"/>
      <c r="B249" s="215"/>
      <c r="C249" s="216"/>
      <c r="D249" s="210" t="s">
        <v>125</v>
      </c>
      <c r="E249" s="217" t="s">
        <v>19</v>
      </c>
      <c r="F249" s="218" t="s">
        <v>495</v>
      </c>
      <c r="G249" s="216"/>
      <c r="H249" s="217" t="s">
        <v>19</v>
      </c>
      <c r="I249" s="219"/>
      <c r="J249" s="216"/>
      <c r="K249" s="216"/>
      <c r="L249" s="220"/>
      <c r="M249" s="221"/>
      <c r="N249" s="222"/>
      <c r="O249" s="222"/>
      <c r="P249" s="222"/>
      <c r="Q249" s="222"/>
      <c r="R249" s="222"/>
      <c r="S249" s="222"/>
      <c r="T249" s="223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24" t="s">
        <v>125</v>
      </c>
      <c r="AU249" s="224" t="s">
        <v>83</v>
      </c>
      <c r="AV249" s="12" t="s">
        <v>81</v>
      </c>
      <c r="AW249" s="12" t="s">
        <v>127</v>
      </c>
      <c r="AX249" s="12" t="s">
        <v>73</v>
      </c>
      <c r="AY249" s="224" t="s">
        <v>115</v>
      </c>
    </row>
    <row r="250" s="12" customFormat="1">
      <c r="A250" s="12"/>
      <c r="B250" s="215"/>
      <c r="C250" s="216"/>
      <c r="D250" s="210" t="s">
        <v>125</v>
      </c>
      <c r="E250" s="217" t="s">
        <v>19</v>
      </c>
      <c r="F250" s="218" t="s">
        <v>496</v>
      </c>
      <c r="G250" s="216"/>
      <c r="H250" s="217" t="s">
        <v>19</v>
      </c>
      <c r="I250" s="219"/>
      <c r="J250" s="216"/>
      <c r="K250" s="216"/>
      <c r="L250" s="220"/>
      <c r="M250" s="221"/>
      <c r="N250" s="222"/>
      <c r="O250" s="222"/>
      <c r="P250" s="222"/>
      <c r="Q250" s="222"/>
      <c r="R250" s="222"/>
      <c r="S250" s="222"/>
      <c r="T250" s="223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24" t="s">
        <v>125</v>
      </c>
      <c r="AU250" s="224" t="s">
        <v>83</v>
      </c>
      <c r="AV250" s="12" t="s">
        <v>81</v>
      </c>
      <c r="AW250" s="12" t="s">
        <v>127</v>
      </c>
      <c r="AX250" s="12" t="s">
        <v>73</v>
      </c>
      <c r="AY250" s="224" t="s">
        <v>115</v>
      </c>
    </row>
    <row r="251" s="12" customFormat="1">
      <c r="A251" s="12"/>
      <c r="B251" s="215"/>
      <c r="C251" s="216"/>
      <c r="D251" s="210" t="s">
        <v>125</v>
      </c>
      <c r="E251" s="217" t="s">
        <v>19</v>
      </c>
      <c r="F251" s="218" t="s">
        <v>497</v>
      </c>
      <c r="G251" s="216"/>
      <c r="H251" s="217" t="s">
        <v>19</v>
      </c>
      <c r="I251" s="219"/>
      <c r="J251" s="216"/>
      <c r="K251" s="216"/>
      <c r="L251" s="220"/>
      <c r="M251" s="221"/>
      <c r="N251" s="222"/>
      <c r="O251" s="222"/>
      <c r="P251" s="222"/>
      <c r="Q251" s="222"/>
      <c r="R251" s="222"/>
      <c r="S251" s="222"/>
      <c r="T251" s="223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24" t="s">
        <v>125</v>
      </c>
      <c r="AU251" s="224" t="s">
        <v>83</v>
      </c>
      <c r="AV251" s="12" t="s">
        <v>81</v>
      </c>
      <c r="AW251" s="12" t="s">
        <v>127</v>
      </c>
      <c r="AX251" s="12" t="s">
        <v>73</v>
      </c>
      <c r="AY251" s="224" t="s">
        <v>115</v>
      </c>
    </row>
    <row r="252" s="12" customFormat="1">
      <c r="A252" s="12"/>
      <c r="B252" s="215"/>
      <c r="C252" s="216"/>
      <c r="D252" s="210" t="s">
        <v>125</v>
      </c>
      <c r="E252" s="217" t="s">
        <v>19</v>
      </c>
      <c r="F252" s="218" t="s">
        <v>498</v>
      </c>
      <c r="G252" s="216"/>
      <c r="H252" s="217" t="s">
        <v>19</v>
      </c>
      <c r="I252" s="219"/>
      <c r="J252" s="216"/>
      <c r="K252" s="216"/>
      <c r="L252" s="220"/>
      <c r="M252" s="221"/>
      <c r="N252" s="222"/>
      <c r="O252" s="222"/>
      <c r="P252" s="222"/>
      <c r="Q252" s="222"/>
      <c r="R252" s="222"/>
      <c r="S252" s="222"/>
      <c r="T252" s="223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24" t="s">
        <v>125</v>
      </c>
      <c r="AU252" s="224" t="s">
        <v>83</v>
      </c>
      <c r="AV252" s="12" t="s">
        <v>81</v>
      </c>
      <c r="AW252" s="12" t="s">
        <v>127</v>
      </c>
      <c r="AX252" s="12" t="s">
        <v>73</v>
      </c>
      <c r="AY252" s="224" t="s">
        <v>115</v>
      </c>
    </row>
    <row r="253" s="13" customFormat="1">
      <c r="A253" s="13"/>
      <c r="B253" s="225"/>
      <c r="C253" s="226"/>
      <c r="D253" s="210" t="s">
        <v>125</v>
      </c>
      <c r="E253" s="227" t="s">
        <v>19</v>
      </c>
      <c r="F253" s="228" t="s">
        <v>499</v>
      </c>
      <c r="G253" s="226"/>
      <c r="H253" s="229">
        <v>224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125</v>
      </c>
      <c r="AU253" s="235" t="s">
        <v>83</v>
      </c>
      <c r="AV253" s="13" t="s">
        <v>83</v>
      </c>
      <c r="AW253" s="13" t="s">
        <v>127</v>
      </c>
      <c r="AX253" s="13" t="s">
        <v>81</v>
      </c>
      <c r="AY253" s="235" t="s">
        <v>115</v>
      </c>
    </row>
    <row r="254" s="2" customFormat="1" ht="16.5" customHeight="1">
      <c r="A254" s="39"/>
      <c r="B254" s="40"/>
      <c r="C254" s="197" t="s">
        <v>500</v>
      </c>
      <c r="D254" s="197" t="s">
        <v>116</v>
      </c>
      <c r="E254" s="198" t="s">
        <v>501</v>
      </c>
      <c r="F254" s="199" t="s">
        <v>502</v>
      </c>
      <c r="G254" s="200" t="s">
        <v>304</v>
      </c>
      <c r="H254" s="201">
        <v>12.896000000000001</v>
      </c>
      <c r="I254" s="202"/>
      <c r="J254" s="203">
        <f>ROUND(I254*H254,2)</f>
        <v>0</v>
      </c>
      <c r="K254" s="199" t="s">
        <v>120</v>
      </c>
      <c r="L254" s="45"/>
      <c r="M254" s="204" t="s">
        <v>19</v>
      </c>
      <c r="N254" s="205" t="s">
        <v>44</v>
      </c>
      <c r="O254" s="85"/>
      <c r="P254" s="206">
        <f>O254*H254</f>
        <v>0</v>
      </c>
      <c r="Q254" s="206">
        <v>0</v>
      </c>
      <c r="R254" s="206">
        <f>Q254*H254</f>
        <v>0</v>
      </c>
      <c r="S254" s="206">
        <v>0</v>
      </c>
      <c r="T254" s="20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08" t="s">
        <v>114</v>
      </c>
      <c r="AT254" s="208" t="s">
        <v>116</v>
      </c>
      <c r="AU254" s="208" t="s">
        <v>83</v>
      </c>
      <c r="AY254" s="18" t="s">
        <v>115</v>
      </c>
      <c r="BE254" s="209">
        <f>IF(N254="základní",J254,0)</f>
        <v>0</v>
      </c>
      <c r="BF254" s="209">
        <f>IF(N254="snížená",J254,0)</f>
        <v>0</v>
      </c>
      <c r="BG254" s="209">
        <f>IF(N254="zákl. přenesená",J254,0)</f>
        <v>0</v>
      </c>
      <c r="BH254" s="209">
        <f>IF(N254="sníž. přenesená",J254,0)</f>
        <v>0</v>
      </c>
      <c r="BI254" s="209">
        <f>IF(N254="nulová",J254,0)</f>
        <v>0</v>
      </c>
      <c r="BJ254" s="18" t="s">
        <v>81</v>
      </c>
      <c r="BK254" s="209">
        <f>ROUND(I254*H254,2)</f>
        <v>0</v>
      </c>
      <c r="BL254" s="18" t="s">
        <v>114</v>
      </c>
      <c r="BM254" s="208" t="s">
        <v>503</v>
      </c>
    </row>
    <row r="255" s="2" customFormat="1">
      <c r="A255" s="39"/>
      <c r="B255" s="40"/>
      <c r="C255" s="41"/>
      <c r="D255" s="210" t="s">
        <v>123</v>
      </c>
      <c r="E255" s="41"/>
      <c r="F255" s="211" t="s">
        <v>504</v>
      </c>
      <c r="G255" s="41"/>
      <c r="H255" s="41"/>
      <c r="I255" s="212"/>
      <c r="J255" s="41"/>
      <c r="K255" s="41"/>
      <c r="L255" s="45"/>
      <c r="M255" s="213"/>
      <c r="N255" s="214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123</v>
      </c>
      <c r="AU255" s="18" t="s">
        <v>83</v>
      </c>
    </row>
    <row r="256" s="12" customFormat="1">
      <c r="A256" s="12"/>
      <c r="B256" s="215"/>
      <c r="C256" s="216"/>
      <c r="D256" s="210" t="s">
        <v>125</v>
      </c>
      <c r="E256" s="217" t="s">
        <v>19</v>
      </c>
      <c r="F256" s="218" t="s">
        <v>505</v>
      </c>
      <c r="G256" s="216"/>
      <c r="H256" s="217" t="s">
        <v>19</v>
      </c>
      <c r="I256" s="219"/>
      <c r="J256" s="216"/>
      <c r="K256" s="216"/>
      <c r="L256" s="220"/>
      <c r="M256" s="221"/>
      <c r="N256" s="222"/>
      <c r="O256" s="222"/>
      <c r="P256" s="222"/>
      <c r="Q256" s="222"/>
      <c r="R256" s="222"/>
      <c r="S256" s="222"/>
      <c r="T256" s="223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24" t="s">
        <v>125</v>
      </c>
      <c r="AU256" s="224" t="s">
        <v>83</v>
      </c>
      <c r="AV256" s="12" t="s">
        <v>81</v>
      </c>
      <c r="AW256" s="12" t="s">
        <v>127</v>
      </c>
      <c r="AX256" s="12" t="s">
        <v>73</v>
      </c>
      <c r="AY256" s="224" t="s">
        <v>115</v>
      </c>
    </row>
    <row r="257" s="12" customFormat="1">
      <c r="A257" s="12"/>
      <c r="B257" s="215"/>
      <c r="C257" s="216"/>
      <c r="D257" s="210" t="s">
        <v>125</v>
      </c>
      <c r="E257" s="217" t="s">
        <v>19</v>
      </c>
      <c r="F257" s="218" t="s">
        <v>506</v>
      </c>
      <c r="G257" s="216"/>
      <c r="H257" s="217" t="s">
        <v>19</v>
      </c>
      <c r="I257" s="219"/>
      <c r="J257" s="216"/>
      <c r="K257" s="216"/>
      <c r="L257" s="220"/>
      <c r="M257" s="221"/>
      <c r="N257" s="222"/>
      <c r="O257" s="222"/>
      <c r="P257" s="222"/>
      <c r="Q257" s="222"/>
      <c r="R257" s="222"/>
      <c r="S257" s="222"/>
      <c r="T257" s="223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24" t="s">
        <v>125</v>
      </c>
      <c r="AU257" s="224" t="s">
        <v>83</v>
      </c>
      <c r="AV257" s="12" t="s">
        <v>81</v>
      </c>
      <c r="AW257" s="12" t="s">
        <v>127</v>
      </c>
      <c r="AX257" s="12" t="s">
        <v>73</v>
      </c>
      <c r="AY257" s="224" t="s">
        <v>115</v>
      </c>
    </row>
    <row r="258" s="12" customFormat="1">
      <c r="A258" s="12"/>
      <c r="B258" s="215"/>
      <c r="C258" s="216"/>
      <c r="D258" s="210" t="s">
        <v>125</v>
      </c>
      <c r="E258" s="217" t="s">
        <v>19</v>
      </c>
      <c r="F258" s="218" t="s">
        <v>507</v>
      </c>
      <c r="G258" s="216"/>
      <c r="H258" s="217" t="s">
        <v>19</v>
      </c>
      <c r="I258" s="219"/>
      <c r="J258" s="216"/>
      <c r="K258" s="216"/>
      <c r="L258" s="220"/>
      <c r="M258" s="221"/>
      <c r="N258" s="222"/>
      <c r="O258" s="222"/>
      <c r="P258" s="222"/>
      <c r="Q258" s="222"/>
      <c r="R258" s="222"/>
      <c r="S258" s="222"/>
      <c r="T258" s="223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24" t="s">
        <v>125</v>
      </c>
      <c r="AU258" s="224" t="s">
        <v>83</v>
      </c>
      <c r="AV258" s="12" t="s">
        <v>81</v>
      </c>
      <c r="AW258" s="12" t="s">
        <v>127</v>
      </c>
      <c r="AX258" s="12" t="s">
        <v>73</v>
      </c>
      <c r="AY258" s="224" t="s">
        <v>115</v>
      </c>
    </row>
    <row r="259" s="12" customFormat="1">
      <c r="A259" s="12"/>
      <c r="B259" s="215"/>
      <c r="C259" s="216"/>
      <c r="D259" s="210" t="s">
        <v>125</v>
      </c>
      <c r="E259" s="217" t="s">
        <v>19</v>
      </c>
      <c r="F259" s="218" t="s">
        <v>508</v>
      </c>
      <c r="G259" s="216"/>
      <c r="H259" s="217" t="s">
        <v>19</v>
      </c>
      <c r="I259" s="219"/>
      <c r="J259" s="216"/>
      <c r="K259" s="216"/>
      <c r="L259" s="220"/>
      <c r="M259" s="221"/>
      <c r="N259" s="222"/>
      <c r="O259" s="222"/>
      <c r="P259" s="222"/>
      <c r="Q259" s="222"/>
      <c r="R259" s="222"/>
      <c r="S259" s="222"/>
      <c r="T259" s="223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24" t="s">
        <v>125</v>
      </c>
      <c r="AU259" s="224" t="s">
        <v>83</v>
      </c>
      <c r="AV259" s="12" t="s">
        <v>81</v>
      </c>
      <c r="AW259" s="12" t="s">
        <v>127</v>
      </c>
      <c r="AX259" s="12" t="s">
        <v>73</v>
      </c>
      <c r="AY259" s="224" t="s">
        <v>115</v>
      </c>
    </row>
    <row r="260" s="12" customFormat="1">
      <c r="A260" s="12"/>
      <c r="B260" s="215"/>
      <c r="C260" s="216"/>
      <c r="D260" s="210" t="s">
        <v>125</v>
      </c>
      <c r="E260" s="217" t="s">
        <v>19</v>
      </c>
      <c r="F260" s="218" t="s">
        <v>509</v>
      </c>
      <c r="G260" s="216"/>
      <c r="H260" s="217" t="s">
        <v>19</v>
      </c>
      <c r="I260" s="219"/>
      <c r="J260" s="216"/>
      <c r="K260" s="216"/>
      <c r="L260" s="220"/>
      <c r="M260" s="221"/>
      <c r="N260" s="222"/>
      <c r="O260" s="222"/>
      <c r="P260" s="222"/>
      <c r="Q260" s="222"/>
      <c r="R260" s="222"/>
      <c r="S260" s="222"/>
      <c r="T260" s="223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T260" s="224" t="s">
        <v>125</v>
      </c>
      <c r="AU260" s="224" t="s">
        <v>83</v>
      </c>
      <c r="AV260" s="12" t="s">
        <v>81</v>
      </c>
      <c r="AW260" s="12" t="s">
        <v>127</v>
      </c>
      <c r="AX260" s="12" t="s">
        <v>73</v>
      </c>
      <c r="AY260" s="224" t="s">
        <v>115</v>
      </c>
    </row>
    <row r="261" s="13" customFormat="1">
      <c r="A261" s="13"/>
      <c r="B261" s="225"/>
      <c r="C261" s="226"/>
      <c r="D261" s="210" t="s">
        <v>125</v>
      </c>
      <c r="E261" s="227" t="s">
        <v>19</v>
      </c>
      <c r="F261" s="228" t="s">
        <v>510</v>
      </c>
      <c r="G261" s="226"/>
      <c r="H261" s="229">
        <v>12.896000000000001</v>
      </c>
      <c r="I261" s="230"/>
      <c r="J261" s="226"/>
      <c r="K261" s="226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125</v>
      </c>
      <c r="AU261" s="235" t="s">
        <v>83</v>
      </c>
      <c r="AV261" s="13" t="s">
        <v>83</v>
      </c>
      <c r="AW261" s="13" t="s">
        <v>127</v>
      </c>
      <c r="AX261" s="13" t="s">
        <v>81</v>
      </c>
      <c r="AY261" s="235" t="s">
        <v>115</v>
      </c>
    </row>
    <row r="262" s="2" customFormat="1" ht="16.5" customHeight="1">
      <c r="A262" s="39"/>
      <c r="B262" s="40"/>
      <c r="C262" s="197" t="s">
        <v>511</v>
      </c>
      <c r="D262" s="197" t="s">
        <v>116</v>
      </c>
      <c r="E262" s="198" t="s">
        <v>512</v>
      </c>
      <c r="F262" s="199" t="s">
        <v>513</v>
      </c>
      <c r="G262" s="200" t="s">
        <v>514</v>
      </c>
      <c r="H262" s="201">
        <v>1.9339999999999999</v>
      </c>
      <c r="I262" s="202"/>
      <c r="J262" s="203">
        <f>ROUND(I262*H262,2)</f>
        <v>0</v>
      </c>
      <c r="K262" s="199" t="s">
        <v>120</v>
      </c>
      <c r="L262" s="45"/>
      <c r="M262" s="204" t="s">
        <v>19</v>
      </c>
      <c r="N262" s="205" t="s">
        <v>44</v>
      </c>
      <c r="O262" s="85"/>
      <c r="P262" s="206">
        <f>O262*H262</f>
        <v>0</v>
      </c>
      <c r="Q262" s="206">
        <v>0</v>
      </c>
      <c r="R262" s="206">
        <f>Q262*H262</f>
        <v>0</v>
      </c>
      <c r="S262" s="206">
        <v>0</v>
      </c>
      <c r="T262" s="20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08" t="s">
        <v>114</v>
      </c>
      <c r="AT262" s="208" t="s">
        <v>116</v>
      </c>
      <c r="AU262" s="208" t="s">
        <v>83</v>
      </c>
      <c r="AY262" s="18" t="s">
        <v>115</v>
      </c>
      <c r="BE262" s="209">
        <f>IF(N262="základní",J262,0)</f>
        <v>0</v>
      </c>
      <c r="BF262" s="209">
        <f>IF(N262="snížená",J262,0)</f>
        <v>0</v>
      </c>
      <c r="BG262" s="209">
        <f>IF(N262="zákl. přenesená",J262,0)</f>
        <v>0</v>
      </c>
      <c r="BH262" s="209">
        <f>IF(N262="sníž. přenesená",J262,0)</f>
        <v>0</v>
      </c>
      <c r="BI262" s="209">
        <f>IF(N262="nulová",J262,0)</f>
        <v>0</v>
      </c>
      <c r="BJ262" s="18" t="s">
        <v>81</v>
      </c>
      <c r="BK262" s="209">
        <f>ROUND(I262*H262,2)</f>
        <v>0</v>
      </c>
      <c r="BL262" s="18" t="s">
        <v>114</v>
      </c>
      <c r="BM262" s="208" t="s">
        <v>515</v>
      </c>
    </row>
    <row r="263" s="2" customFormat="1">
      <c r="A263" s="39"/>
      <c r="B263" s="40"/>
      <c r="C263" s="41"/>
      <c r="D263" s="210" t="s">
        <v>123</v>
      </c>
      <c r="E263" s="41"/>
      <c r="F263" s="211" t="s">
        <v>516</v>
      </c>
      <c r="G263" s="41"/>
      <c r="H263" s="41"/>
      <c r="I263" s="212"/>
      <c r="J263" s="41"/>
      <c r="K263" s="41"/>
      <c r="L263" s="45"/>
      <c r="M263" s="213"/>
      <c r="N263" s="214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123</v>
      </c>
      <c r="AU263" s="18" t="s">
        <v>83</v>
      </c>
    </row>
    <row r="264" s="12" customFormat="1">
      <c r="A264" s="12"/>
      <c r="B264" s="215"/>
      <c r="C264" s="216"/>
      <c r="D264" s="210" t="s">
        <v>125</v>
      </c>
      <c r="E264" s="217" t="s">
        <v>19</v>
      </c>
      <c r="F264" s="218" t="s">
        <v>517</v>
      </c>
      <c r="G264" s="216"/>
      <c r="H264" s="217" t="s">
        <v>19</v>
      </c>
      <c r="I264" s="219"/>
      <c r="J264" s="216"/>
      <c r="K264" s="216"/>
      <c r="L264" s="220"/>
      <c r="M264" s="221"/>
      <c r="N264" s="222"/>
      <c r="O264" s="222"/>
      <c r="P264" s="222"/>
      <c r="Q264" s="222"/>
      <c r="R264" s="222"/>
      <c r="S264" s="222"/>
      <c r="T264" s="223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24" t="s">
        <v>125</v>
      </c>
      <c r="AU264" s="224" t="s">
        <v>83</v>
      </c>
      <c r="AV264" s="12" t="s">
        <v>81</v>
      </c>
      <c r="AW264" s="12" t="s">
        <v>127</v>
      </c>
      <c r="AX264" s="12" t="s">
        <v>73</v>
      </c>
      <c r="AY264" s="224" t="s">
        <v>115</v>
      </c>
    </row>
    <row r="265" s="12" customFormat="1">
      <c r="A265" s="12"/>
      <c r="B265" s="215"/>
      <c r="C265" s="216"/>
      <c r="D265" s="210" t="s">
        <v>125</v>
      </c>
      <c r="E265" s="217" t="s">
        <v>19</v>
      </c>
      <c r="F265" s="218" t="s">
        <v>518</v>
      </c>
      <c r="G265" s="216"/>
      <c r="H265" s="217" t="s">
        <v>19</v>
      </c>
      <c r="I265" s="219"/>
      <c r="J265" s="216"/>
      <c r="K265" s="216"/>
      <c r="L265" s="220"/>
      <c r="M265" s="221"/>
      <c r="N265" s="222"/>
      <c r="O265" s="222"/>
      <c r="P265" s="222"/>
      <c r="Q265" s="222"/>
      <c r="R265" s="222"/>
      <c r="S265" s="222"/>
      <c r="T265" s="223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24" t="s">
        <v>125</v>
      </c>
      <c r="AU265" s="224" t="s">
        <v>83</v>
      </c>
      <c r="AV265" s="12" t="s">
        <v>81</v>
      </c>
      <c r="AW265" s="12" t="s">
        <v>127</v>
      </c>
      <c r="AX265" s="12" t="s">
        <v>73</v>
      </c>
      <c r="AY265" s="224" t="s">
        <v>115</v>
      </c>
    </row>
    <row r="266" s="12" customFormat="1">
      <c r="A266" s="12"/>
      <c r="B266" s="215"/>
      <c r="C266" s="216"/>
      <c r="D266" s="210" t="s">
        <v>125</v>
      </c>
      <c r="E266" s="217" t="s">
        <v>19</v>
      </c>
      <c r="F266" s="218" t="s">
        <v>519</v>
      </c>
      <c r="G266" s="216"/>
      <c r="H266" s="217" t="s">
        <v>19</v>
      </c>
      <c r="I266" s="219"/>
      <c r="J266" s="216"/>
      <c r="K266" s="216"/>
      <c r="L266" s="220"/>
      <c r="M266" s="221"/>
      <c r="N266" s="222"/>
      <c r="O266" s="222"/>
      <c r="P266" s="222"/>
      <c r="Q266" s="222"/>
      <c r="R266" s="222"/>
      <c r="S266" s="222"/>
      <c r="T266" s="223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24" t="s">
        <v>125</v>
      </c>
      <c r="AU266" s="224" t="s">
        <v>83</v>
      </c>
      <c r="AV266" s="12" t="s">
        <v>81</v>
      </c>
      <c r="AW266" s="12" t="s">
        <v>127</v>
      </c>
      <c r="AX266" s="12" t="s">
        <v>73</v>
      </c>
      <c r="AY266" s="224" t="s">
        <v>115</v>
      </c>
    </row>
    <row r="267" s="13" customFormat="1">
      <c r="A267" s="13"/>
      <c r="B267" s="225"/>
      <c r="C267" s="226"/>
      <c r="D267" s="210" t="s">
        <v>125</v>
      </c>
      <c r="E267" s="227" t="s">
        <v>19</v>
      </c>
      <c r="F267" s="228" t="s">
        <v>520</v>
      </c>
      <c r="G267" s="226"/>
      <c r="H267" s="229">
        <v>1.9339999999999999</v>
      </c>
      <c r="I267" s="230"/>
      <c r="J267" s="226"/>
      <c r="K267" s="226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125</v>
      </c>
      <c r="AU267" s="235" t="s">
        <v>83</v>
      </c>
      <c r="AV267" s="13" t="s">
        <v>83</v>
      </c>
      <c r="AW267" s="13" t="s">
        <v>127</v>
      </c>
      <c r="AX267" s="13" t="s">
        <v>81</v>
      </c>
      <c r="AY267" s="235" t="s">
        <v>115</v>
      </c>
    </row>
    <row r="268" s="2" customFormat="1" ht="16.5" customHeight="1">
      <c r="A268" s="39"/>
      <c r="B268" s="40"/>
      <c r="C268" s="197" t="s">
        <v>521</v>
      </c>
      <c r="D268" s="197" t="s">
        <v>116</v>
      </c>
      <c r="E268" s="198" t="s">
        <v>522</v>
      </c>
      <c r="F268" s="199" t="s">
        <v>523</v>
      </c>
      <c r="G268" s="200" t="s">
        <v>304</v>
      </c>
      <c r="H268" s="201">
        <v>49.700000000000003</v>
      </c>
      <c r="I268" s="202"/>
      <c r="J268" s="203">
        <f>ROUND(I268*H268,2)</f>
        <v>0</v>
      </c>
      <c r="K268" s="199" t="s">
        <v>120</v>
      </c>
      <c r="L268" s="45"/>
      <c r="M268" s="204" t="s">
        <v>19</v>
      </c>
      <c r="N268" s="205" t="s">
        <v>44</v>
      </c>
      <c r="O268" s="85"/>
      <c r="P268" s="206">
        <f>O268*H268</f>
        <v>0</v>
      </c>
      <c r="Q268" s="206">
        <v>0</v>
      </c>
      <c r="R268" s="206">
        <f>Q268*H268</f>
        <v>0</v>
      </c>
      <c r="S268" s="206">
        <v>0</v>
      </c>
      <c r="T268" s="20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08" t="s">
        <v>114</v>
      </c>
      <c r="AT268" s="208" t="s">
        <v>116</v>
      </c>
      <c r="AU268" s="208" t="s">
        <v>83</v>
      </c>
      <c r="AY268" s="18" t="s">
        <v>115</v>
      </c>
      <c r="BE268" s="209">
        <f>IF(N268="základní",J268,0)</f>
        <v>0</v>
      </c>
      <c r="BF268" s="209">
        <f>IF(N268="snížená",J268,0)</f>
        <v>0</v>
      </c>
      <c r="BG268" s="209">
        <f>IF(N268="zákl. přenesená",J268,0)</f>
        <v>0</v>
      </c>
      <c r="BH268" s="209">
        <f>IF(N268="sníž. přenesená",J268,0)</f>
        <v>0</v>
      </c>
      <c r="BI268" s="209">
        <f>IF(N268="nulová",J268,0)</f>
        <v>0</v>
      </c>
      <c r="BJ268" s="18" t="s">
        <v>81</v>
      </c>
      <c r="BK268" s="209">
        <f>ROUND(I268*H268,2)</f>
        <v>0</v>
      </c>
      <c r="BL268" s="18" t="s">
        <v>114</v>
      </c>
      <c r="BM268" s="208" t="s">
        <v>524</v>
      </c>
    </row>
    <row r="269" s="2" customFormat="1">
      <c r="A269" s="39"/>
      <c r="B269" s="40"/>
      <c r="C269" s="41"/>
      <c r="D269" s="210" t="s">
        <v>123</v>
      </c>
      <c r="E269" s="41"/>
      <c r="F269" s="211" t="s">
        <v>525</v>
      </c>
      <c r="G269" s="41"/>
      <c r="H269" s="41"/>
      <c r="I269" s="212"/>
      <c r="J269" s="41"/>
      <c r="K269" s="41"/>
      <c r="L269" s="45"/>
      <c r="M269" s="213"/>
      <c r="N269" s="214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123</v>
      </c>
      <c r="AU269" s="18" t="s">
        <v>83</v>
      </c>
    </row>
    <row r="270" s="12" customFormat="1">
      <c r="A270" s="12"/>
      <c r="B270" s="215"/>
      <c r="C270" s="216"/>
      <c r="D270" s="210" t="s">
        <v>125</v>
      </c>
      <c r="E270" s="217" t="s">
        <v>19</v>
      </c>
      <c r="F270" s="218" t="s">
        <v>526</v>
      </c>
      <c r="G270" s="216"/>
      <c r="H270" s="217" t="s">
        <v>19</v>
      </c>
      <c r="I270" s="219"/>
      <c r="J270" s="216"/>
      <c r="K270" s="216"/>
      <c r="L270" s="220"/>
      <c r="M270" s="221"/>
      <c r="N270" s="222"/>
      <c r="O270" s="222"/>
      <c r="P270" s="222"/>
      <c r="Q270" s="222"/>
      <c r="R270" s="222"/>
      <c r="S270" s="222"/>
      <c r="T270" s="223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24" t="s">
        <v>125</v>
      </c>
      <c r="AU270" s="224" t="s">
        <v>83</v>
      </c>
      <c r="AV270" s="12" t="s">
        <v>81</v>
      </c>
      <c r="AW270" s="12" t="s">
        <v>127</v>
      </c>
      <c r="AX270" s="12" t="s">
        <v>73</v>
      </c>
      <c r="AY270" s="224" t="s">
        <v>115</v>
      </c>
    </row>
    <row r="271" s="12" customFormat="1">
      <c r="A271" s="12"/>
      <c r="B271" s="215"/>
      <c r="C271" s="216"/>
      <c r="D271" s="210" t="s">
        <v>125</v>
      </c>
      <c r="E271" s="217" t="s">
        <v>19</v>
      </c>
      <c r="F271" s="218" t="s">
        <v>527</v>
      </c>
      <c r="G271" s="216"/>
      <c r="H271" s="217" t="s">
        <v>19</v>
      </c>
      <c r="I271" s="219"/>
      <c r="J271" s="216"/>
      <c r="K271" s="216"/>
      <c r="L271" s="220"/>
      <c r="M271" s="221"/>
      <c r="N271" s="222"/>
      <c r="O271" s="222"/>
      <c r="P271" s="222"/>
      <c r="Q271" s="222"/>
      <c r="R271" s="222"/>
      <c r="S271" s="222"/>
      <c r="T271" s="223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24" t="s">
        <v>125</v>
      </c>
      <c r="AU271" s="224" t="s">
        <v>83</v>
      </c>
      <c r="AV271" s="12" t="s">
        <v>81</v>
      </c>
      <c r="AW271" s="12" t="s">
        <v>127</v>
      </c>
      <c r="AX271" s="12" t="s">
        <v>73</v>
      </c>
      <c r="AY271" s="224" t="s">
        <v>115</v>
      </c>
    </row>
    <row r="272" s="12" customFormat="1">
      <c r="A272" s="12"/>
      <c r="B272" s="215"/>
      <c r="C272" s="216"/>
      <c r="D272" s="210" t="s">
        <v>125</v>
      </c>
      <c r="E272" s="217" t="s">
        <v>19</v>
      </c>
      <c r="F272" s="218" t="s">
        <v>528</v>
      </c>
      <c r="G272" s="216"/>
      <c r="H272" s="217" t="s">
        <v>19</v>
      </c>
      <c r="I272" s="219"/>
      <c r="J272" s="216"/>
      <c r="K272" s="216"/>
      <c r="L272" s="220"/>
      <c r="M272" s="221"/>
      <c r="N272" s="222"/>
      <c r="O272" s="222"/>
      <c r="P272" s="222"/>
      <c r="Q272" s="222"/>
      <c r="R272" s="222"/>
      <c r="S272" s="222"/>
      <c r="T272" s="223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T272" s="224" t="s">
        <v>125</v>
      </c>
      <c r="AU272" s="224" t="s">
        <v>83</v>
      </c>
      <c r="AV272" s="12" t="s">
        <v>81</v>
      </c>
      <c r="AW272" s="12" t="s">
        <v>127</v>
      </c>
      <c r="AX272" s="12" t="s">
        <v>73</v>
      </c>
      <c r="AY272" s="224" t="s">
        <v>115</v>
      </c>
    </row>
    <row r="273" s="12" customFormat="1">
      <c r="A273" s="12"/>
      <c r="B273" s="215"/>
      <c r="C273" s="216"/>
      <c r="D273" s="210" t="s">
        <v>125</v>
      </c>
      <c r="E273" s="217" t="s">
        <v>19</v>
      </c>
      <c r="F273" s="218" t="s">
        <v>529</v>
      </c>
      <c r="G273" s="216"/>
      <c r="H273" s="217" t="s">
        <v>19</v>
      </c>
      <c r="I273" s="219"/>
      <c r="J273" s="216"/>
      <c r="K273" s="216"/>
      <c r="L273" s="220"/>
      <c r="M273" s="221"/>
      <c r="N273" s="222"/>
      <c r="O273" s="222"/>
      <c r="P273" s="222"/>
      <c r="Q273" s="222"/>
      <c r="R273" s="222"/>
      <c r="S273" s="222"/>
      <c r="T273" s="223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24" t="s">
        <v>125</v>
      </c>
      <c r="AU273" s="224" t="s">
        <v>83</v>
      </c>
      <c r="AV273" s="12" t="s">
        <v>81</v>
      </c>
      <c r="AW273" s="12" t="s">
        <v>127</v>
      </c>
      <c r="AX273" s="12" t="s">
        <v>73</v>
      </c>
      <c r="AY273" s="224" t="s">
        <v>115</v>
      </c>
    </row>
    <row r="274" s="12" customFormat="1">
      <c r="A274" s="12"/>
      <c r="B274" s="215"/>
      <c r="C274" s="216"/>
      <c r="D274" s="210" t="s">
        <v>125</v>
      </c>
      <c r="E274" s="217" t="s">
        <v>19</v>
      </c>
      <c r="F274" s="218" t="s">
        <v>530</v>
      </c>
      <c r="G274" s="216"/>
      <c r="H274" s="217" t="s">
        <v>19</v>
      </c>
      <c r="I274" s="219"/>
      <c r="J274" s="216"/>
      <c r="K274" s="216"/>
      <c r="L274" s="220"/>
      <c r="M274" s="221"/>
      <c r="N274" s="222"/>
      <c r="O274" s="222"/>
      <c r="P274" s="222"/>
      <c r="Q274" s="222"/>
      <c r="R274" s="222"/>
      <c r="S274" s="222"/>
      <c r="T274" s="223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224" t="s">
        <v>125</v>
      </c>
      <c r="AU274" s="224" t="s">
        <v>83</v>
      </c>
      <c r="AV274" s="12" t="s">
        <v>81</v>
      </c>
      <c r="AW274" s="12" t="s">
        <v>127</v>
      </c>
      <c r="AX274" s="12" t="s">
        <v>73</v>
      </c>
      <c r="AY274" s="224" t="s">
        <v>115</v>
      </c>
    </row>
    <row r="275" s="12" customFormat="1">
      <c r="A275" s="12"/>
      <c r="B275" s="215"/>
      <c r="C275" s="216"/>
      <c r="D275" s="210" t="s">
        <v>125</v>
      </c>
      <c r="E275" s="217" t="s">
        <v>19</v>
      </c>
      <c r="F275" s="218" t="s">
        <v>357</v>
      </c>
      <c r="G275" s="216"/>
      <c r="H275" s="217" t="s">
        <v>19</v>
      </c>
      <c r="I275" s="219"/>
      <c r="J275" s="216"/>
      <c r="K275" s="216"/>
      <c r="L275" s="220"/>
      <c r="M275" s="221"/>
      <c r="N275" s="222"/>
      <c r="O275" s="222"/>
      <c r="P275" s="222"/>
      <c r="Q275" s="222"/>
      <c r="R275" s="222"/>
      <c r="S275" s="222"/>
      <c r="T275" s="223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24" t="s">
        <v>125</v>
      </c>
      <c r="AU275" s="224" t="s">
        <v>83</v>
      </c>
      <c r="AV275" s="12" t="s">
        <v>81</v>
      </c>
      <c r="AW275" s="12" t="s">
        <v>127</v>
      </c>
      <c r="AX275" s="12" t="s">
        <v>73</v>
      </c>
      <c r="AY275" s="224" t="s">
        <v>115</v>
      </c>
    </row>
    <row r="276" s="12" customFormat="1">
      <c r="A276" s="12"/>
      <c r="B276" s="215"/>
      <c r="C276" s="216"/>
      <c r="D276" s="210" t="s">
        <v>125</v>
      </c>
      <c r="E276" s="217" t="s">
        <v>19</v>
      </c>
      <c r="F276" s="218" t="s">
        <v>531</v>
      </c>
      <c r="G276" s="216"/>
      <c r="H276" s="217" t="s">
        <v>19</v>
      </c>
      <c r="I276" s="219"/>
      <c r="J276" s="216"/>
      <c r="K276" s="216"/>
      <c r="L276" s="220"/>
      <c r="M276" s="221"/>
      <c r="N276" s="222"/>
      <c r="O276" s="222"/>
      <c r="P276" s="222"/>
      <c r="Q276" s="222"/>
      <c r="R276" s="222"/>
      <c r="S276" s="222"/>
      <c r="T276" s="223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24" t="s">
        <v>125</v>
      </c>
      <c r="AU276" s="224" t="s">
        <v>83</v>
      </c>
      <c r="AV276" s="12" t="s">
        <v>81</v>
      </c>
      <c r="AW276" s="12" t="s">
        <v>127</v>
      </c>
      <c r="AX276" s="12" t="s">
        <v>73</v>
      </c>
      <c r="AY276" s="224" t="s">
        <v>115</v>
      </c>
    </row>
    <row r="277" s="12" customFormat="1">
      <c r="A277" s="12"/>
      <c r="B277" s="215"/>
      <c r="C277" s="216"/>
      <c r="D277" s="210" t="s">
        <v>125</v>
      </c>
      <c r="E277" s="217" t="s">
        <v>19</v>
      </c>
      <c r="F277" s="218" t="s">
        <v>532</v>
      </c>
      <c r="G277" s="216"/>
      <c r="H277" s="217" t="s">
        <v>19</v>
      </c>
      <c r="I277" s="219"/>
      <c r="J277" s="216"/>
      <c r="K277" s="216"/>
      <c r="L277" s="220"/>
      <c r="M277" s="221"/>
      <c r="N277" s="222"/>
      <c r="O277" s="222"/>
      <c r="P277" s="222"/>
      <c r="Q277" s="222"/>
      <c r="R277" s="222"/>
      <c r="S277" s="222"/>
      <c r="T277" s="223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T277" s="224" t="s">
        <v>125</v>
      </c>
      <c r="AU277" s="224" t="s">
        <v>83</v>
      </c>
      <c r="AV277" s="12" t="s">
        <v>81</v>
      </c>
      <c r="AW277" s="12" t="s">
        <v>127</v>
      </c>
      <c r="AX277" s="12" t="s">
        <v>73</v>
      </c>
      <c r="AY277" s="224" t="s">
        <v>115</v>
      </c>
    </row>
    <row r="278" s="12" customFormat="1">
      <c r="A278" s="12"/>
      <c r="B278" s="215"/>
      <c r="C278" s="216"/>
      <c r="D278" s="210" t="s">
        <v>125</v>
      </c>
      <c r="E278" s="217" t="s">
        <v>19</v>
      </c>
      <c r="F278" s="218" t="s">
        <v>533</v>
      </c>
      <c r="G278" s="216"/>
      <c r="H278" s="217" t="s">
        <v>19</v>
      </c>
      <c r="I278" s="219"/>
      <c r="J278" s="216"/>
      <c r="K278" s="216"/>
      <c r="L278" s="220"/>
      <c r="M278" s="221"/>
      <c r="N278" s="222"/>
      <c r="O278" s="222"/>
      <c r="P278" s="222"/>
      <c r="Q278" s="222"/>
      <c r="R278" s="222"/>
      <c r="S278" s="222"/>
      <c r="T278" s="223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24" t="s">
        <v>125</v>
      </c>
      <c r="AU278" s="224" t="s">
        <v>83</v>
      </c>
      <c r="AV278" s="12" t="s">
        <v>81</v>
      </c>
      <c r="AW278" s="12" t="s">
        <v>127</v>
      </c>
      <c r="AX278" s="12" t="s">
        <v>73</v>
      </c>
      <c r="AY278" s="224" t="s">
        <v>115</v>
      </c>
    </row>
    <row r="279" s="12" customFormat="1">
      <c r="A279" s="12"/>
      <c r="B279" s="215"/>
      <c r="C279" s="216"/>
      <c r="D279" s="210" t="s">
        <v>125</v>
      </c>
      <c r="E279" s="217" t="s">
        <v>19</v>
      </c>
      <c r="F279" s="218" t="s">
        <v>534</v>
      </c>
      <c r="G279" s="216"/>
      <c r="H279" s="217" t="s">
        <v>19</v>
      </c>
      <c r="I279" s="219"/>
      <c r="J279" s="216"/>
      <c r="K279" s="216"/>
      <c r="L279" s="220"/>
      <c r="M279" s="221"/>
      <c r="N279" s="222"/>
      <c r="O279" s="222"/>
      <c r="P279" s="222"/>
      <c r="Q279" s="222"/>
      <c r="R279" s="222"/>
      <c r="S279" s="222"/>
      <c r="T279" s="223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24" t="s">
        <v>125</v>
      </c>
      <c r="AU279" s="224" t="s">
        <v>83</v>
      </c>
      <c r="AV279" s="12" t="s">
        <v>81</v>
      </c>
      <c r="AW279" s="12" t="s">
        <v>127</v>
      </c>
      <c r="AX279" s="12" t="s">
        <v>73</v>
      </c>
      <c r="AY279" s="224" t="s">
        <v>115</v>
      </c>
    </row>
    <row r="280" s="12" customFormat="1">
      <c r="A280" s="12"/>
      <c r="B280" s="215"/>
      <c r="C280" s="216"/>
      <c r="D280" s="210" t="s">
        <v>125</v>
      </c>
      <c r="E280" s="217" t="s">
        <v>19</v>
      </c>
      <c r="F280" s="218" t="s">
        <v>535</v>
      </c>
      <c r="G280" s="216"/>
      <c r="H280" s="217" t="s">
        <v>19</v>
      </c>
      <c r="I280" s="219"/>
      <c r="J280" s="216"/>
      <c r="K280" s="216"/>
      <c r="L280" s="220"/>
      <c r="M280" s="221"/>
      <c r="N280" s="222"/>
      <c r="O280" s="222"/>
      <c r="P280" s="222"/>
      <c r="Q280" s="222"/>
      <c r="R280" s="222"/>
      <c r="S280" s="222"/>
      <c r="T280" s="223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224" t="s">
        <v>125</v>
      </c>
      <c r="AU280" s="224" t="s">
        <v>83</v>
      </c>
      <c r="AV280" s="12" t="s">
        <v>81</v>
      </c>
      <c r="AW280" s="12" t="s">
        <v>127</v>
      </c>
      <c r="AX280" s="12" t="s">
        <v>73</v>
      </c>
      <c r="AY280" s="224" t="s">
        <v>115</v>
      </c>
    </row>
    <row r="281" s="13" customFormat="1">
      <c r="A281" s="13"/>
      <c r="B281" s="225"/>
      <c r="C281" s="226"/>
      <c r="D281" s="210" t="s">
        <v>125</v>
      </c>
      <c r="E281" s="227" t="s">
        <v>19</v>
      </c>
      <c r="F281" s="228" t="s">
        <v>536</v>
      </c>
      <c r="G281" s="226"/>
      <c r="H281" s="229">
        <v>49.700000000000003</v>
      </c>
      <c r="I281" s="230"/>
      <c r="J281" s="226"/>
      <c r="K281" s="226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125</v>
      </c>
      <c r="AU281" s="235" t="s">
        <v>83</v>
      </c>
      <c r="AV281" s="13" t="s">
        <v>83</v>
      </c>
      <c r="AW281" s="13" t="s">
        <v>127</v>
      </c>
      <c r="AX281" s="13" t="s">
        <v>81</v>
      </c>
      <c r="AY281" s="235" t="s">
        <v>115</v>
      </c>
    </row>
    <row r="282" s="2" customFormat="1" ht="16.5" customHeight="1">
      <c r="A282" s="39"/>
      <c r="B282" s="40"/>
      <c r="C282" s="197" t="s">
        <v>537</v>
      </c>
      <c r="D282" s="197" t="s">
        <v>116</v>
      </c>
      <c r="E282" s="198" t="s">
        <v>538</v>
      </c>
      <c r="F282" s="199" t="s">
        <v>539</v>
      </c>
      <c r="G282" s="200" t="s">
        <v>514</v>
      </c>
      <c r="H282" s="201">
        <v>7.4550000000000001</v>
      </c>
      <c r="I282" s="202"/>
      <c r="J282" s="203">
        <f>ROUND(I282*H282,2)</f>
        <v>0</v>
      </c>
      <c r="K282" s="199" t="s">
        <v>120</v>
      </c>
      <c r="L282" s="45"/>
      <c r="M282" s="204" t="s">
        <v>19</v>
      </c>
      <c r="N282" s="205" t="s">
        <v>44</v>
      </c>
      <c r="O282" s="85"/>
      <c r="P282" s="206">
        <f>O282*H282</f>
        <v>0</v>
      </c>
      <c r="Q282" s="206">
        <v>0</v>
      </c>
      <c r="R282" s="206">
        <f>Q282*H282</f>
        <v>0</v>
      </c>
      <c r="S282" s="206">
        <v>0</v>
      </c>
      <c r="T282" s="207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08" t="s">
        <v>114</v>
      </c>
      <c r="AT282" s="208" t="s">
        <v>116</v>
      </c>
      <c r="AU282" s="208" t="s">
        <v>83</v>
      </c>
      <c r="AY282" s="18" t="s">
        <v>115</v>
      </c>
      <c r="BE282" s="209">
        <f>IF(N282="základní",J282,0)</f>
        <v>0</v>
      </c>
      <c r="BF282" s="209">
        <f>IF(N282="snížená",J282,0)</f>
        <v>0</v>
      </c>
      <c r="BG282" s="209">
        <f>IF(N282="zákl. přenesená",J282,0)</f>
        <v>0</v>
      </c>
      <c r="BH282" s="209">
        <f>IF(N282="sníž. přenesená",J282,0)</f>
        <v>0</v>
      </c>
      <c r="BI282" s="209">
        <f>IF(N282="nulová",J282,0)</f>
        <v>0</v>
      </c>
      <c r="BJ282" s="18" t="s">
        <v>81</v>
      </c>
      <c r="BK282" s="209">
        <f>ROUND(I282*H282,2)</f>
        <v>0</v>
      </c>
      <c r="BL282" s="18" t="s">
        <v>114</v>
      </c>
      <c r="BM282" s="208" t="s">
        <v>540</v>
      </c>
    </row>
    <row r="283" s="2" customFormat="1">
      <c r="A283" s="39"/>
      <c r="B283" s="40"/>
      <c r="C283" s="41"/>
      <c r="D283" s="210" t="s">
        <v>123</v>
      </c>
      <c r="E283" s="41"/>
      <c r="F283" s="211" t="s">
        <v>541</v>
      </c>
      <c r="G283" s="41"/>
      <c r="H283" s="41"/>
      <c r="I283" s="212"/>
      <c r="J283" s="41"/>
      <c r="K283" s="41"/>
      <c r="L283" s="45"/>
      <c r="M283" s="213"/>
      <c r="N283" s="214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123</v>
      </c>
      <c r="AU283" s="18" t="s">
        <v>83</v>
      </c>
    </row>
    <row r="284" s="12" customFormat="1">
      <c r="A284" s="12"/>
      <c r="B284" s="215"/>
      <c r="C284" s="216"/>
      <c r="D284" s="210" t="s">
        <v>125</v>
      </c>
      <c r="E284" s="217" t="s">
        <v>19</v>
      </c>
      <c r="F284" s="218" t="s">
        <v>542</v>
      </c>
      <c r="G284" s="216"/>
      <c r="H284" s="217" t="s">
        <v>19</v>
      </c>
      <c r="I284" s="219"/>
      <c r="J284" s="216"/>
      <c r="K284" s="216"/>
      <c r="L284" s="220"/>
      <c r="M284" s="221"/>
      <c r="N284" s="222"/>
      <c r="O284" s="222"/>
      <c r="P284" s="222"/>
      <c r="Q284" s="222"/>
      <c r="R284" s="222"/>
      <c r="S284" s="222"/>
      <c r="T284" s="223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24" t="s">
        <v>125</v>
      </c>
      <c r="AU284" s="224" t="s">
        <v>83</v>
      </c>
      <c r="AV284" s="12" t="s">
        <v>81</v>
      </c>
      <c r="AW284" s="12" t="s">
        <v>127</v>
      </c>
      <c r="AX284" s="12" t="s">
        <v>73</v>
      </c>
      <c r="AY284" s="224" t="s">
        <v>115</v>
      </c>
    </row>
    <row r="285" s="13" customFormat="1">
      <c r="A285" s="13"/>
      <c r="B285" s="225"/>
      <c r="C285" s="226"/>
      <c r="D285" s="210" t="s">
        <v>125</v>
      </c>
      <c r="E285" s="227" t="s">
        <v>19</v>
      </c>
      <c r="F285" s="228" t="s">
        <v>543</v>
      </c>
      <c r="G285" s="226"/>
      <c r="H285" s="229">
        <v>7.4550000000000001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125</v>
      </c>
      <c r="AU285" s="235" t="s">
        <v>83</v>
      </c>
      <c r="AV285" s="13" t="s">
        <v>83</v>
      </c>
      <c r="AW285" s="13" t="s">
        <v>127</v>
      </c>
      <c r="AX285" s="13" t="s">
        <v>81</v>
      </c>
      <c r="AY285" s="235" t="s">
        <v>115</v>
      </c>
    </row>
    <row r="286" s="11" customFormat="1" ht="22.8" customHeight="1">
      <c r="A286" s="11"/>
      <c r="B286" s="183"/>
      <c r="C286" s="184"/>
      <c r="D286" s="185" t="s">
        <v>72</v>
      </c>
      <c r="E286" s="245" t="s">
        <v>114</v>
      </c>
      <c r="F286" s="245" t="s">
        <v>544</v>
      </c>
      <c r="G286" s="184"/>
      <c r="H286" s="184"/>
      <c r="I286" s="187"/>
      <c r="J286" s="246">
        <f>BK286</f>
        <v>0</v>
      </c>
      <c r="K286" s="184"/>
      <c r="L286" s="189"/>
      <c r="M286" s="190"/>
      <c r="N286" s="191"/>
      <c r="O286" s="191"/>
      <c r="P286" s="192">
        <f>SUM(P287:P362)</f>
        <v>0</v>
      </c>
      <c r="Q286" s="191"/>
      <c r="R286" s="192">
        <f>SUM(R287:R362)</f>
        <v>0</v>
      </c>
      <c r="S286" s="191"/>
      <c r="T286" s="193">
        <f>SUM(T287:T362)</f>
        <v>0</v>
      </c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R286" s="194" t="s">
        <v>81</v>
      </c>
      <c r="AT286" s="195" t="s">
        <v>72</v>
      </c>
      <c r="AU286" s="195" t="s">
        <v>81</v>
      </c>
      <c r="AY286" s="194" t="s">
        <v>115</v>
      </c>
      <c r="BK286" s="196">
        <f>SUM(BK287:BK362)</f>
        <v>0</v>
      </c>
    </row>
    <row r="287" s="2" customFormat="1" ht="16.5" customHeight="1">
      <c r="A287" s="39"/>
      <c r="B287" s="40"/>
      <c r="C287" s="197" t="s">
        <v>545</v>
      </c>
      <c r="D287" s="197" t="s">
        <v>116</v>
      </c>
      <c r="E287" s="198" t="s">
        <v>546</v>
      </c>
      <c r="F287" s="199" t="s">
        <v>547</v>
      </c>
      <c r="G287" s="200" t="s">
        <v>304</v>
      </c>
      <c r="H287" s="201">
        <v>43.595999999999997</v>
      </c>
      <c r="I287" s="202"/>
      <c r="J287" s="203">
        <f>ROUND(I287*H287,2)</f>
        <v>0</v>
      </c>
      <c r="K287" s="199" t="s">
        <v>120</v>
      </c>
      <c r="L287" s="45"/>
      <c r="M287" s="204" t="s">
        <v>19</v>
      </c>
      <c r="N287" s="205" t="s">
        <v>44</v>
      </c>
      <c r="O287" s="85"/>
      <c r="P287" s="206">
        <f>O287*H287</f>
        <v>0</v>
      </c>
      <c r="Q287" s="206">
        <v>0</v>
      </c>
      <c r="R287" s="206">
        <f>Q287*H287</f>
        <v>0</v>
      </c>
      <c r="S287" s="206">
        <v>0</v>
      </c>
      <c r="T287" s="207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08" t="s">
        <v>114</v>
      </c>
      <c r="AT287" s="208" t="s">
        <v>116</v>
      </c>
      <c r="AU287" s="208" t="s">
        <v>83</v>
      </c>
      <c r="AY287" s="18" t="s">
        <v>115</v>
      </c>
      <c r="BE287" s="209">
        <f>IF(N287="základní",J287,0)</f>
        <v>0</v>
      </c>
      <c r="BF287" s="209">
        <f>IF(N287="snížená",J287,0)</f>
        <v>0</v>
      </c>
      <c r="BG287" s="209">
        <f>IF(N287="zákl. přenesená",J287,0)</f>
        <v>0</v>
      </c>
      <c r="BH287" s="209">
        <f>IF(N287="sníž. přenesená",J287,0)</f>
        <v>0</v>
      </c>
      <c r="BI287" s="209">
        <f>IF(N287="nulová",J287,0)</f>
        <v>0</v>
      </c>
      <c r="BJ287" s="18" t="s">
        <v>81</v>
      </c>
      <c r="BK287" s="209">
        <f>ROUND(I287*H287,2)</f>
        <v>0</v>
      </c>
      <c r="BL287" s="18" t="s">
        <v>114</v>
      </c>
      <c r="BM287" s="208" t="s">
        <v>548</v>
      </c>
    </row>
    <row r="288" s="2" customFormat="1">
      <c r="A288" s="39"/>
      <c r="B288" s="40"/>
      <c r="C288" s="41"/>
      <c r="D288" s="210" t="s">
        <v>123</v>
      </c>
      <c r="E288" s="41"/>
      <c r="F288" s="211" t="s">
        <v>525</v>
      </c>
      <c r="G288" s="41"/>
      <c r="H288" s="41"/>
      <c r="I288" s="212"/>
      <c r="J288" s="41"/>
      <c r="K288" s="41"/>
      <c r="L288" s="45"/>
      <c r="M288" s="213"/>
      <c r="N288" s="214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123</v>
      </c>
      <c r="AU288" s="18" t="s">
        <v>83</v>
      </c>
    </row>
    <row r="289" s="12" customFormat="1">
      <c r="A289" s="12"/>
      <c r="B289" s="215"/>
      <c r="C289" s="216"/>
      <c r="D289" s="210" t="s">
        <v>125</v>
      </c>
      <c r="E289" s="217" t="s">
        <v>19</v>
      </c>
      <c r="F289" s="218" t="s">
        <v>549</v>
      </c>
      <c r="G289" s="216"/>
      <c r="H289" s="217" t="s">
        <v>19</v>
      </c>
      <c r="I289" s="219"/>
      <c r="J289" s="216"/>
      <c r="K289" s="216"/>
      <c r="L289" s="220"/>
      <c r="M289" s="221"/>
      <c r="N289" s="222"/>
      <c r="O289" s="222"/>
      <c r="P289" s="222"/>
      <c r="Q289" s="222"/>
      <c r="R289" s="222"/>
      <c r="S289" s="222"/>
      <c r="T289" s="223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224" t="s">
        <v>125</v>
      </c>
      <c r="AU289" s="224" t="s">
        <v>83</v>
      </c>
      <c r="AV289" s="12" t="s">
        <v>81</v>
      </c>
      <c r="AW289" s="12" t="s">
        <v>127</v>
      </c>
      <c r="AX289" s="12" t="s">
        <v>73</v>
      </c>
      <c r="AY289" s="224" t="s">
        <v>115</v>
      </c>
    </row>
    <row r="290" s="12" customFormat="1">
      <c r="A290" s="12"/>
      <c r="B290" s="215"/>
      <c r="C290" s="216"/>
      <c r="D290" s="210" t="s">
        <v>125</v>
      </c>
      <c r="E290" s="217" t="s">
        <v>19</v>
      </c>
      <c r="F290" s="218" t="s">
        <v>550</v>
      </c>
      <c r="G290" s="216"/>
      <c r="H290" s="217" t="s">
        <v>19</v>
      </c>
      <c r="I290" s="219"/>
      <c r="J290" s="216"/>
      <c r="K290" s="216"/>
      <c r="L290" s="220"/>
      <c r="M290" s="221"/>
      <c r="N290" s="222"/>
      <c r="O290" s="222"/>
      <c r="P290" s="222"/>
      <c r="Q290" s="222"/>
      <c r="R290" s="222"/>
      <c r="S290" s="222"/>
      <c r="T290" s="223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T290" s="224" t="s">
        <v>125</v>
      </c>
      <c r="AU290" s="224" t="s">
        <v>83</v>
      </c>
      <c r="AV290" s="12" t="s">
        <v>81</v>
      </c>
      <c r="AW290" s="12" t="s">
        <v>127</v>
      </c>
      <c r="AX290" s="12" t="s">
        <v>73</v>
      </c>
      <c r="AY290" s="224" t="s">
        <v>115</v>
      </c>
    </row>
    <row r="291" s="12" customFormat="1">
      <c r="A291" s="12"/>
      <c r="B291" s="215"/>
      <c r="C291" s="216"/>
      <c r="D291" s="210" t="s">
        <v>125</v>
      </c>
      <c r="E291" s="217" t="s">
        <v>19</v>
      </c>
      <c r="F291" s="218" t="s">
        <v>551</v>
      </c>
      <c r="G291" s="216"/>
      <c r="H291" s="217" t="s">
        <v>19</v>
      </c>
      <c r="I291" s="219"/>
      <c r="J291" s="216"/>
      <c r="K291" s="216"/>
      <c r="L291" s="220"/>
      <c r="M291" s="221"/>
      <c r="N291" s="222"/>
      <c r="O291" s="222"/>
      <c r="P291" s="222"/>
      <c r="Q291" s="222"/>
      <c r="R291" s="222"/>
      <c r="S291" s="222"/>
      <c r="T291" s="223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224" t="s">
        <v>125</v>
      </c>
      <c r="AU291" s="224" t="s">
        <v>83</v>
      </c>
      <c r="AV291" s="12" t="s">
        <v>81</v>
      </c>
      <c r="AW291" s="12" t="s">
        <v>127</v>
      </c>
      <c r="AX291" s="12" t="s">
        <v>73</v>
      </c>
      <c r="AY291" s="224" t="s">
        <v>115</v>
      </c>
    </row>
    <row r="292" s="13" customFormat="1">
      <c r="A292" s="13"/>
      <c r="B292" s="225"/>
      <c r="C292" s="226"/>
      <c r="D292" s="210" t="s">
        <v>125</v>
      </c>
      <c r="E292" s="227" t="s">
        <v>19</v>
      </c>
      <c r="F292" s="228" t="s">
        <v>552</v>
      </c>
      <c r="G292" s="226"/>
      <c r="H292" s="229">
        <v>43.595999999999997</v>
      </c>
      <c r="I292" s="230"/>
      <c r="J292" s="226"/>
      <c r="K292" s="226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125</v>
      </c>
      <c r="AU292" s="235" t="s">
        <v>83</v>
      </c>
      <c r="AV292" s="13" t="s">
        <v>83</v>
      </c>
      <c r="AW292" s="13" t="s">
        <v>127</v>
      </c>
      <c r="AX292" s="13" t="s">
        <v>81</v>
      </c>
      <c r="AY292" s="235" t="s">
        <v>115</v>
      </c>
    </row>
    <row r="293" s="2" customFormat="1" ht="16.5" customHeight="1">
      <c r="A293" s="39"/>
      <c r="B293" s="40"/>
      <c r="C293" s="197" t="s">
        <v>553</v>
      </c>
      <c r="D293" s="197" t="s">
        <v>116</v>
      </c>
      <c r="E293" s="198" t="s">
        <v>554</v>
      </c>
      <c r="F293" s="199" t="s">
        <v>555</v>
      </c>
      <c r="G293" s="200" t="s">
        <v>514</v>
      </c>
      <c r="H293" s="201">
        <v>4.3600000000000003</v>
      </c>
      <c r="I293" s="202"/>
      <c r="J293" s="203">
        <f>ROUND(I293*H293,2)</f>
        <v>0</v>
      </c>
      <c r="K293" s="199" t="s">
        <v>120</v>
      </c>
      <c r="L293" s="45"/>
      <c r="M293" s="204" t="s">
        <v>19</v>
      </c>
      <c r="N293" s="205" t="s">
        <v>44</v>
      </c>
      <c r="O293" s="85"/>
      <c r="P293" s="206">
        <f>O293*H293</f>
        <v>0</v>
      </c>
      <c r="Q293" s="206">
        <v>0</v>
      </c>
      <c r="R293" s="206">
        <f>Q293*H293</f>
        <v>0</v>
      </c>
      <c r="S293" s="206">
        <v>0</v>
      </c>
      <c r="T293" s="20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08" t="s">
        <v>114</v>
      </c>
      <c r="AT293" s="208" t="s">
        <v>116</v>
      </c>
      <c r="AU293" s="208" t="s">
        <v>83</v>
      </c>
      <c r="AY293" s="18" t="s">
        <v>115</v>
      </c>
      <c r="BE293" s="209">
        <f>IF(N293="základní",J293,0)</f>
        <v>0</v>
      </c>
      <c r="BF293" s="209">
        <f>IF(N293="snížená",J293,0)</f>
        <v>0</v>
      </c>
      <c r="BG293" s="209">
        <f>IF(N293="zákl. přenesená",J293,0)</f>
        <v>0</v>
      </c>
      <c r="BH293" s="209">
        <f>IF(N293="sníž. přenesená",J293,0)</f>
        <v>0</v>
      </c>
      <c r="BI293" s="209">
        <f>IF(N293="nulová",J293,0)</f>
        <v>0</v>
      </c>
      <c r="BJ293" s="18" t="s">
        <v>81</v>
      </c>
      <c r="BK293" s="209">
        <f>ROUND(I293*H293,2)</f>
        <v>0</v>
      </c>
      <c r="BL293" s="18" t="s">
        <v>114</v>
      </c>
      <c r="BM293" s="208" t="s">
        <v>556</v>
      </c>
    </row>
    <row r="294" s="2" customFormat="1">
      <c r="A294" s="39"/>
      <c r="B294" s="40"/>
      <c r="C294" s="41"/>
      <c r="D294" s="210" t="s">
        <v>123</v>
      </c>
      <c r="E294" s="41"/>
      <c r="F294" s="211" t="s">
        <v>557</v>
      </c>
      <c r="G294" s="41"/>
      <c r="H294" s="41"/>
      <c r="I294" s="212"/>
      <c r="J294" s="41"/>
      <c r="K294" s="41"/>
      <c r="L294" s="45"/>
      <c r="M294" s="213"/>
      <c r="N294" s="214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123</v>
      </c>
      <c r="AU294" s="18" t="s">
        <v>83</v>
      </c>
    </row>
    <row r="295" s="12" customFormat="1">
      <c r="A295" s="12"/>
      <c r="B295" s="215"/>
      <c r="C295" s="216"/>
      <c r="D295" s="210" t="s">
        <v>125</v>
      </c>
      <c r="E295" s="217" t="s">
        <v>19</v>
      </c>
      <c r="F295" s="218" t="s">
        <v>549</v>
      </c>
      <c r="G295" s="216"/>
      <c r="H295" s="217" t="s">
        <v>19</v>
      </c>
      <c r="I295" s="219"/>
      <c r="J295" s="216"/>
      <c r="K295" s="216"/>
      <c r="L295" s="220"/>
      <c r="M295" s="221"/>
      <c r="N295" s="222"/>
      <c r="O295" s="222"/>
      <c r="P295" s="222"/>
      <c r="Q295" s="222"/>
      <c r="R295" s="222"/>
      <c r="S295" s="222"/>
      <c r="T295" s="223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24" t="s">
        <v>125</v>
      </c>
      <c r="AU295" s="224" t="s">
        <v>83</v>
      </c>
      <c r="AV295" s="12" t="s">
        <v>81</v>
      </c>
      <c r="AW295" s="12" t="s">
        <v>127</v>
      </c>
      <c r="AX295" s="12" t="s">
        <v>73</v>
      </c>
      <c r="AY295" s="224" t="s">
        <v>115</v>
      </c>
    </row>
    <row r="296" s="12" customFormat="1">
      <c r="A296" s="12"/>
      <c r="B296" s="215"/>
      <c r="C296" s="216"/>
      <c r="D296" s="210" t="s">
        <v>125</v>
      </c>
      <c r="E296" s="217" t="s">
        <v>19</v>
      </c>
      <c r="F296" s="218" t="s">
        <v>558</v>
      </c>
      <c r="G296" s="216"/>
      <c r="H296" s="217" t="s">
        <v>19</v>
      </c>
      <c r="I296" s="219"/>
      <c r="J296" s="216"/>
      <c r="K296" s="216"/>
      <c r="L296" s="220"/>
      <c r="M296" s="221"/>
      <c r="N296" s="222"/>
      <c r="O296" s="222"/>
      <c r="P296" s="222"/>
      <c r="Q296" s="222"/>
      <c r="R296" s="222"/>
      <c r="S296" s="222"/>
      <c r="T296" s="223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T296" s="224" t="s">
        <v>125</v>
      </c>
      <c r="AU296" s="224" t="s">
        <v>83</v>
      </c>
      <c r="AV296" s="12" t="s">
        <v>81</v>
      </c>
      <c r="AW296" s="12" t="s">
        <v>127</v>
      </c>
      <c r="AX296" s="12" t="s">
        <v>73</v>
      </c>
      <c r="AY296" s="224" t="s">
        <v>115</v>
      </c>
    </row>
    <row r="297" s="13" customFormat="1">
      <c r="A297" s="13"/>
      <c r="B297" s="225"/>
      <c r="C297" s="226"/>
      <c r="D297" s="210" t="s">
        <v>125</v>
      </c>
      <c r="E297" s="227" t="s">
        <v>19</v>
      </c>
      <c r="F297" s="228" t="s">
        <v>559</v>
      </c>
      <c r="G297" s="226"/>
      <c r="H297" s="229">
        <v>4.3595999999999995</v>
      </c>
      <c r="I297" s="230"/>
      <c r="J297" s="226"/>
      <c r="K297" s="226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125</v>
      </c>
      <c r="AU297" s="235" t="s">
        <v>83</v>
      </c>
      <c r="AV297" s="13" t="s">
        <v>83</v>
      </c>
      <c r="AW297" s="13" t="s">
        <v>127</v>
      </c>
      <c r="AX297" s="13" t="s">
        <v>81</v>
      </c>
      <c r="AY297" s="235" t="s">
        <v>115</v>
      </c>
    </row>
    <row r="298" s="2" customFormat="1" ht="16.5" customHeight="1">
      <c r="A298" s="39"/>
      <c r="B298" s="40"/>
      <c r="C298" s="197" t="s">
        <v>560</v>
      </c>
      <c r="D298" s="197" t="s">
        <v>116</v>
      </c>
      <c r="E298" s="198" t="s">
        <v>561</v>
      </c>
      <c r="F298" s="199" t="s">
        <v>562</v>
      </c>
      <c r="G298" s="200" t="s">
        <v>514</v>
      </c>
      <c r="H298" s="201">
        <v>32.829999999999998</v>
      </c>
      <c r="I298" s="202"/>
      <c r="J298" s="203">
        <f>ROUND(I298*H298,2)</f>
        <v>0</v>
      </c>
      <c r="K298" s="199" t="s">
        <v>120</v>
      </c>
      <c r="L298" s="45"/>
      <c r="M298" s="204" t="s">
        <v>19</v>
      </c>
      <c r="N298" s="205" t="s">
        <v>44</v>
      </c>
      <c r="O298" s="85"/>
      <c r="P298" s="206">
        <f>O298*H298</f>
        <v>0</v>
      </c>
      <c r="Q298" s="206">
        <v>0</v>
      </c>
      <c r="R298" s="206">
        <f>Q298*H298</f>
        <v>0</v>
      </c>
      <c r="S298" s="206">
        <v>0</v>
      </c>
      <c r="T298" s="20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08" t="s">
        <v>114</v>
      </c>
      <c r="AT298" s="208" t="s">
        <v>116</v>
      </c>
      <c r="AU298" s="208" t="s">
        <v>83</v>
      </c>
      <c r="AY298" s="18" t="s">
        <v>115</v>
      </c>
      <c r="BE298" s="209">
        <f>IF(N298="základní",J298,0)</f>
        <v>0</v>
      </c>
      <c r="BF298" s="209">
        <f>IF(N298="snížená",J298,0)</f>
        <v>0</v>
      </c>
      <c r="BG298" s="209">
        <f>IF(N298="zákl. přenesená",J298,0)</f>
        <v>0</v>
      </c>
      <c r="BH298" s="209">
        <f>IF(N298="sníž. přenesená",J298,0)</f>
        <v>0</v>
      </c>
      <c r="BI298" s="209">
        <f>IF(N298="nulová",J298,0)</f>
        <v>0</v>
      </c>
      <c r="BJ298" s="18" t="s">
        <v>81</v>
      </c>
      <c r="BK298" s="209">
        <f>ROUND(I298*H298,2)</f>
        <v>0</v>
      </c>
      <c r="BL298" s="18" t="s">
        <v>114</v>
      </c>
      <c r="BM298" s="208" t="s">
        <v>563</v>
      </c>
    </row>
    <row r="299" s="2" customFormat="1">
      <c r="A299" s="39"/>
      <c r="B299" s="40"/>
      <c r="C299" s="41"/>
      <c r="D299" s="210" t="s">
        <v>123</v>
      </c>
      <c r="E299" s="41"/>
      <c r="F299" s="211" t="s">
        <v>557</v>
      </c>
      <c r="G299" s="41"/>
      <c r="H299" s="41"/>
      <c r="I299" s="212"/>
      <c r="J299" s="41"/>
      <c r="K299" s="41"/>
      <c r="L299" s="45"/>
      <c r="M299" s="213"/>
      <c r="N299" s="214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123</v>
      </c>
      <c r="AU299" s="18" t="s">
        <v>83</v>
      </c>
    </row>
    <row r="300" s="12" customFormat="1">
      <c r="A300" s="12"/>
      <c r="B300" s="215"/>
      <c r="C300" s="216"/>
      <c r="D300" s="210" t="s">
        <v>125</v>
      </c>
      <c r="E300" s="217" t="s">
        <v>19</v>
      </c>
      <c r="F300" s="218" t="s">
        <v>549</v>
      </c>
      <c r="G300" s="216"/>
      <c r="H300" s="217" t="s">
        <v>19</v>
      </c>
      <c r="I300" s="219"/>
      <c r="J300" s="216"/>
      <c r="K300" s="216"/>
      <c r="L300" s="220"/>
      <c r="M300" s="221"/>
      <c r="N300" s="222"/>
      <c r="O300" s="222"/>
      <c r="P300" s="222"/>
      <c r="Q300" s="222"/>
      <c r="R300" s="222"/>
      <c r="S300" s="222"/>
      <c r="T300" s="223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T300" s="224" t="s">
        <v>125</v>
      </c>
      <c r="AU300" s="224" t="s">
        <v>83</v>
      </c>
      <c r="AV300" s="12" t="s">
        <v>81</v>
      </c>
      <c r="AW300" s="12" t="s">
        <v>127</v>
      </c>
      <c r="AX300" s="12" t="s">
        <v>73</v>
      </c>
      <c r="AY300" s="224" t="s">
        <v>115</v>
      </c>
    </row>
    <row r="301" s="12" customFormat="1">
      <c r="A301" s="12"/>
      <c r="B301" s="215"/>
      <c r="C301" s="216"/>
      <c r="D301" s="210" t="s">
        <v>125</v>
      </c>
      <c r="E301" s="217" t="s">
        <v>19</v>
      </c>
      <c r="F301" s="218" t="s">
        <v>564</v>
      </c>
      <c r="G301" s="216"/>
      <c r="H301" s="217" t="s">
        <v>19</v>
      </c>
      <c r="I301" s="219"/>
      <c r="J301" s="216"/>
      <c r="K301" s="216"/>
      <c r="L301" s="220"/>
      <c r="M301" s="221"/>
      <c r="N301" s="222"/>
      <c r="O301" s="222"/>
      <c r="P301" s="222"/>
      <c r="Q301" s="222"/>
      <c r="R301" s="222"/>
      <c r="S301" s="222"/>
      <c r="T301" s="223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24" t="s">
        <v>125</v>
      </c>
      <c r="AU301" s="224" t="s">
        <v>83</v>
      </c>
      <c r="AV301" s="12" t="s">
        <v>81</v>
      </c>
      <c r="AW301" s="12" t="s">
        <v>127</v>
      </c>
      <c r="AX301" s="12" t="s">
        <v>73</v>
      </c>
      <c r="AY301" s="224" t="s">
        <v>115</v>
      </c>
    </row>
    <row r="302" s="13" customFormat="1">
      <c r="A302" s="13"/>
      <c r="B302" s="225"/>
      <c r="C302" s="226"/>
      <c r="D302" s="210" t="s">
        <v>125</v>
      </c>
      <c r="E302" s="227" t="s">
        <v>19</v>
      </c>
      <c r="F302" s="228" t="s">
        <v>565</v>
      </c>
      <c r="G302" s="226"/>
      <c r="H302" s="229">
        <v>17.400000000000002</v>
      </c>
      <c r="I302" s="230"/>
      <c r="J302" s="226"/>
      <c r="K302" s="226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125</v>
      </c>
      <c r="AU302" s="235" t="s">
        <v>83</v>
      </c>
      <c r="AV302" s="13" t="s">
        <v>83</v>
      </c>
      <c r="AW302" s="13" t="s">
        <v>127</v>
      </c>
      <c r="AX302" s="13" t="s">
        <v>73</v>
      </c>
      <c r="AY302" s="235" t="s">
        <v>115</v>
      </c>
    </row>
    <row r="303" s="12" customFormat="1">
      <c r="A303" s="12"/>
      <c r="B303" s="215"/>
      <c r="C303" s="216"/>
      <c r="D303" s="210" t="s">
        <v>125</v>
      </c>
      <c r="E303" s="217" t="s">
        <v>19</v>
      </c>
      <c r="F303" s="218" t="s">
        <v>566</v>
      </c>
      <c r="G303" s="216"/>
      <c r="H303" s="217" t="s">
        <v>19</v>
      </c>
      <c r="I303" s="219"/>
      <c r="J303" s="216"/>
      <c r="K303" s="216"/>
      <c r="L303" s="220"/>
      <c r="M303" s="221"/>
      <c r="N303" s="222"/>
      <c r="O303" s="222"/>
      <c r="P303" s="222"/>
      <c r="Q303" s="222"/>
      <c r="R303" s="222"/>
      <c r="S303" s="222"/>
      <c r="T303" s="223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24" t="s">
        <v>125</v>
      </c>
      <c r="AU303" s="224" t="s">
        <v>83</v>
      </c>
      <c r="AV303" s="12" t="s">
        <v>81</v>
      </c>
      <c r="AW303" s="12" t="s">
        <v>127</v>
      </c>
      <c r="AX303" s="12" t="s">
        <v>73</v>
      </c>
      <c r="AY303" s="224" t="s">
        <v>115</v>
      </c>
    </row>
    <row r="304" s="13" customFormat="1">
      <c r="A304" s="13"/>
      <c r="B304" s="225"/>
      <c r="C304" s="226"/>
      <c r="D304" s="210" t="s">
        <v>125</v>
      </c>
      <c r="E304" s="227" t="s">
        <v>19</v>
      </c>
      <c r="F304" s="228" t="s">
        <v>567</v>
      </c>
      <c r="G304" s="226"/>
      <c r="H304" s="229">
        <v>14.848000000000001</v>
      </c>
      <c r="I304" s="230"/>
      <c r="J304" s="226"/>
      <c r="K304" s="226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125</v>
      </c>
      <c r="AU304" s="235" t="s">
        <v>83</v>
      </c>
      <c r="AV304" s="13" t="s">
        <v>83</v>
      </c>
      <c r="AW304" s="13" t="s">
        <v>127</v>
      </c>
      <c r="AX304" s="13" t="s">
        <v>73</v>
      </c>
      <c r="AY304" s="235" t="s">
        <v>115</v>
      </c>
    </row>
    <row r="305" s="12" customFormat="1">
      <c r="A305" s="12"/>
      <c r="B305" s="215"/>
      <c r="C305" s="216"/>
      <c r="D305" s="210" t="s">
        <v>125</v>
      </c>
      <c r="E305" s="217" t="s">
        <v>19</v>
      </c>
      <c r="F305" s="218" t="s">
        <v>568</v>
      </c>
      <c r="G305" s="216"/>
      <c r="H305" s="217" t="s">
        <v>19</v>
      </c>
      <c r="I305" s="219"/>
      <c r="J305" s="216"/>
      <c r="K305" s="216"/>
      <c r="L305" s="220"/>
      <c r="M305" s="221"/>
      <c r="N305" s="222"/>
      <c r="O305" s="222"/>
      <c r="P305" s="222"/>
      <c r="Q305" s="222"/>
      <c r="R305" s="222"/>
      <c r="S305" s="222"/>
      <c r="T305" s="223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T305" s="224" t="s">
        <v>125</v>
      </c>
      <c r="AU305" s="224" t="s">
        <v>83</v>
      </c>
      <c r="AV305" s="12" t="s">
        <v>81</v>
      </c>
      <c r="AW305" s="12" t="s">
        <v>127</v>
      </c>
      <c r="AX305" s="12" t="s">
        <v>73</v>
      </c>
      <c r="AY305" s="224" t="s">
        <v>115</v>
      </c>
    </row>
    <row r="306" s="13" customFormat="1">
      <c r="A306" s="13"/>
      <c r="B306" s="225"/>
      <c r="C306" s="226"/>
      <c r="D306" s="210" t="s">
        <v>125</v>
      </c>
      <c r="E306" s="227" t="s">
        <v>19</v>
      </c>
      <c r="F306" s="228" t="s">
        <v>569</v>
      </c>
      <c r="G306" s="226"/>
      <c r="H306" s="229">
        <v>0.28233599999999998</v>
      </c>
      <c r="I306" s="230"/>
      <c r="J306" s="226"/>
      <c r="K306" s="226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125</v>
      </c>
      <c r="AU306" s="235" t="s">
        <v>83</v>
      </c>
      <c r="AV306" s="13" t="s">
        <v>83</v>
      </c>
      <c r="AW306" s="13" t="s">
        <v>127</v>
      </c>
      <c r="AX306" s="13" t="s">
        <v>73</v>
      </c>
      <c r="AY306" s="235" t="s">
        <v>115</v>
      </c>
    </row>
    <row r="307" s="12" customFormat="1">
      <c r="A307" s="12"/>
      <c r="B307" s="215"/>
      <c r="C307" s="216"/>
      <c r="D307" s="210" t="s">
        <v>125</v>
      </c>
      <c r="E307" s="217" t="s">
        <v>19</v>
      </c>
      <c r="F307" s="218" t="s">
        <v>570</v>
      </c>
      <c r="G307" s="216"/>
      <c r="H307" s="217" t="s">
        <v>19</v>
      </c>
      <c r="I307" s="219"/>
      <c r="J307" s="216"/>
      <c r="K307" s="216"/>
      <c r="L307" s="220"/>
      <c r="M307" s="221"/>
      <c r="N307" s="222"/>
      <c r="O307" s="222"/>
      <c r="P307" s="222"/>
      <c r="Q307" s="222"/>
      <c r="R307" s="222"/>
      <c r="S307" s="222"/>
      <c r="T307" s="223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24" t="s">
        <v>125</v>
      </c>
      <c r="AU307" s="224" t="s">
        <v>83</v>
      </c>
      <c r="AV307" s="12" t="s">
        <v>81</v>
      </c>
      <c r="AW307" s="12" t="s">
        <v>127</v>
      </c>
      <c r="AX307" s="12" t="s">
        <v>73</v>
      </c>
      <c r="AY307" s="224" t="s">
        <v>115</v>
      </c>
    </row>
    <row r="308" s="13" customFormat="1">
      <c r="A308" s="13"/>
      <c r="B308" s="225"/>
      <c r="C308" s="226"/>
      <c r="D308" s="210" t="s">
        <v>125</v>
      </c>
      <c r="E308" s="227" t="s">
        <v>19</v>
      </c>
      <c r="F308" s="228" t="s">
        <v>571</v>
      </c>
      <c r="G308" s="226"/>
      <c r="H308" s="229">
        <v>0.29999999999999999</v>
      </c>
      <c r="I308" s="230"/>
      <c r="J308" s="226"/>
      <c r="K308" s="226"/>
      <c r="L308" s="231"/>
      <c r="M308" s="232"/>
      <c r="N308" s="233"/>
      <c r="O308" s="233"/>
      <c r="P308" s="233"/>
      <c r="Q308" s="233"/>
      <c r="R308" s="233"/>
      <c r="S308" s="233"/>
      <c r="T308" s="23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5" t="s">
        <v>125</v>
      </c>
      <c r="AU308" s="235" t="s">
        <v>83</v>
      </c>
      <c r="AV308" s="13" t="s">
        <v>83</v>
      </c>
      <c r="AW308" s="13" t="s">
        <v>127</v>
      </c>
      <c r="AX308" s="13" t="s">
        <v>73</v>
      </c>
      <c r="AY308" s="235" t="s">
        <v>115</v>
      </c>
    </row>
    <row r="309" s="15" customFormat="1">
      <c r="A309" s="15"/>
      <c r="B309" s="247"/>
      <c r="C309" s="248"/>
      <c r="D309" s="210" t="s">
        <v>125</v>
      </c>
      <c r="E309" s="249" t="s">
        <v>19</v>
      </c>
      <c r="F309" s="250" t="s">
        <v>252</v>
      </c>
      <c r="G309" s="248"/>
      <c r="H309" s="251">
        <v>32.830336000000003</v>
      </c>
      <c r="I309" s="252"/>
      <c r="J309" s="248"/>
      <c r="K309" s="248"/>
      <c r="L309" s="253"/>
      <c r="M309" s="254"/>
      <c r="N309" s="255"/>
      <c r="O309" s="255"/>
      <c r="P309" s="255"/>
      <c r="Q309" s="255"/>
      <c r="R309" s="255"/>
      <c r="S309" s="255"/>
      <c r="T309" s="256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7" t="s">
        <v>125</v>
      </c>
      <c r="AU309" s="257" t="s">
        <v>83</v>
      </c>
      <c r="AV309" s="15" t="s">
        <v>114</v>
      </c>
      <c r="AW309" s="15" t="s">
        <v>127</v>
      </c>
      <c r="AX309" s="15" t="s">
        <v>81</v>
      </c>
      <c r="AY309" s="257" t="s">
        <v>115</v>
      </c>
    </row>
    <row r="310" s="2" customFormat="1" ht="16.5" customHeight="1">
      <c r="A310" s="39"/>
      <c r="B310" s="40"/>
      <c r="C310" s="197" t="s">
        <v>572</v>
      </c>
      <c r="D310" s="197" t="s">
        <v>116</v>
      </c>
      <c r="E310" s="198" t="s">
        <v>573</v>
      </c>
      <c r="F310" s="199" t="s">
        <v>574</v>
      </c>
      <c r="G310" s="200" t="s">
        <v>304</v>
      </c>
      <c r="H310" s="201">
        <v>1.9199999999999999</v>
      </c>
      <c r="I310" s="202"/>
      <c r="J310" s="203">
        <f>ROUND(I310*H310,2)</f>
        <v>0</v>
      </c>
      <c r="K310" s="199" t="s">
        <v>120</v>
      </c>
      <c r="L310" s="45"/>
      <c r="M310" s="204" t="s">
        <v>19</v>
      </c>
      <c r="N310" s="205" t="s">
        <v>44</v>
      </c>
      <c r="O310" s="85"/>
      <c r="P310" s="206">
        <f>O310*H310</f>
        <v>0</v>
      </c>
      <c r="Q310" s="206">
        <v>0</v>
      </c>
      <c r="R310" s="206">
        <f>Q310*H310</f>
        <v>0</v>
      </c>
      <c r="S310" s="206">
        <v>0</v>
      </c>
      <c r="T310" s="20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08" t="s">
        <v>114</v>
      </c>
      <c r="AT310" s="208" t="s">
        <v>116</v>
      </c>
      <c r="AU310" s="208" t="s">
        <v>83</v>
      </c>
      <c r="AY310" s="18" t="s">
        <v>115</v>
      </c>
      <c r="BE310" s="209">
        <f>IF(N310="základní",J310,0)</f>
        <v>0</v>
      </c>
      <c r="BF310" s="209">
        <f>IF(N310="snížená",J310,0)</f>
        <v>0</v>
      </c>
      <c r="BG310" s="209">
        <f>IF(N310="zákl. přenesená",J310,0)</f>
        <v>0</v>
      </c>
      <c r="BH310" s="209">
        <f>IF(N310="sníž. přenesená",J310,0)</f>
        <v>0</v>
      </c>
      <c r="BI310" s="209">
        <f>IF(N310="nulová",J310,0)</f>
        <v>0</v>
      </c>
      <c r="BJ310" s="18" t="s">
        <v>81</v>
      </c>
      <c r="BK310" s="209">
        <f>ROUND(I310*H310,2)</f>
        <v>0</v>
      </c>
      <c r="BL310" s="18" t="s">
        <v>114</v>
      </c>
      <c r="BM310" s="208" t="s">
        <v>575</v>
      </c>
    </row>
    <row r="311" s="2" customFormat="1">
      <c r="A311" s="39"/>
      <c r="B311" s="40"/>
      <c r="C311" s="41"/>
      <c r="D311" s="210" t="s">
        <v>123</v>
      </c>
      <c r="E311" s="41"/>
      <c r="F311" s="211" t="s">
        <v>576</v>
      </c>
      <c r="G311" s="41"/>
      <c r="H311" s="41"/>
      <c r="I311" s="212"/>
      <c r="J311" s="41"/>
      <c r="K311" s="41"/>
      <c r="L311" s="45"/>
      <c r="M311" s="213"/>
      <c r="N311" s="214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123</v>
      </c>
      <c r="AU311" s="18" t="s">
        <v>83</v>
      </c>
    </row>
    <row r="312" s="12" customFormat="1">
      <c r="A312" s="12"/>
      <c r="B312" s="215"/>
      <c r="C312" s="216"/>
      <c r="D312" s="210" t="s">
        <v>125</v>
      </c>
      <c r="E312" s="217" t="s">
        <v>19</v>
      </c>
      <c r="F312" s="218" t="s">
        <v>357</v>
      </c>
      <c r="G312" s="216"/>
      <c r="H312" s="217" t="s">
        <v>19</v>
      </c>
      <c r="I312" s="219"/>
      <c r="J312" s="216"/>
      <c r="K312" s="216"/>
      <c r="L312" s="220"/>
      <c r="M312" s="221"/>
      <c r="N312" s="222"/>
      <c r="O312" s="222"/>
      <c r="P312" s="222"/>
      <c r="Q312" s="222"/>
      <c r="R312" s="222"/>
      <c r="S312" s="222"/>
      <c r="T312" s="223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T312" s="224" t="s">
        <v>125</v>
      </c>
      <c r="AU312" s="224" t="s">
        <v>83</v>
      </c>
      <c r="AV312" s="12" t="s">
        <v>81</v>
      </c>
      <c r="AW312" s="12" t="s">
        <v>127</v>
      </c>
      <c r="AX312" s="12" t="s">
        <v>73</v>
      </c>
      <c r="AY312" s="224" t="s">
        <v>115</v>
      </c>
    </row>
    <row r="313" s="12" customFormat="1">
      <c r="A313" s="12"/>
      <c r="B313" s="215"/>
      <c r="C313" s="216"/>
      <c r="D313" s="210" t="s">
        <v>125</v>
      </c>
      <c r="E313" s="217" t="s">
        <v>19</v>
      </c>
      <c r="F313" s="218" t="s">
        <v>577</v>
      </c>
      <c r="G313" s="216"/>
      <c r="H313" s="217" t="s">
        <v>19</v>
      </c>
      <c r="I313" s="219"/>
      <c r="J313" s="216"/>
      <c r="K313" s="216"/>
      <c r="L313" s="220"/>
      <c r="M313" s="221"/>
      <c r="N313" s="222"/>
      <c r="O313" s="222"/>
      <c r="P313" s="222"/>
      <c r="Q313" s="222"/>
      <c r="R313" s="222"/>
      <c r="S313" s="222"/>
      <c r="T313" s="223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24" t="s">
        <v>125</v>
      </c>
      <c r="AU313" s="224" t="s">
        <v>83</v>
      </c>
      <c r="AV313" s="12" t="s">
        <v>81</v>
      </c>
      <c r="AW313" s="12" t="s">
        <v>127</v>
      </c>
      <c r="AX313" s="12" t="s">
        <v>73</v>
      </c>
      <c r="AY313" s="224" t="s">
        <v>115</v>
      </c>
    </row>
    <row r="314" s="13" customFormat="1">
      <c r="A314" s="13"/>
      <c r="B314" s="225"/>
      <c r="C314" s="226"/>
      <c r="D314" s="210" t="s">
        <v>125</v>
      </c>
      <c r="E314" s="227" t="s">
        <v>19</v>
      </c>
      <c r="F314" s="228" t="s">
        <v>578</v>
      </c>
      <c r="G314" s="226"/>
      <c r="H314" s="229">
        <v>1.9199999999999999</v>
      </c>
      <c r="I314" s="230"/>
      <c r="J314" s="226"/>
      <c r="K314" s="226"/>
      <c r="L314" s="231"/>
      <c r="M314" s="232"/>
      <c r="N314" s="233"/>
      <c r="O314" s="233"/>
      <c r="P314" s="233"/>
      <c r="Q314" s="233"/>
      <c r="R314" s="233"/>
      <c r="S314" s="233"/>
      <c r="T314" s="23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5" t="s">
        <v>125</v>
      </c>
      <c r="AU314" s="235" t="s">
        <v>83</v>
      </c>
      <c r="AV314" s="13" t="s">
        <v>83</v>
      </c>
      <c r="AW314" s="13" t="s">
        <v>127</v>
      </c>
      <c r="AX314" s="13" t="s">
        <v>81</v>
      </c>
      <c r="AY314" s="235" t="s">
        <v>115</v>
      </c>
    </row>
    <row r="315" s="2" customFormat="1" ht="16.5" customHeight="1">
      <c r="A315" s="39"/>
      <c r="B315" s="40"/>
      <c r="C315" s="197" t="s">
        <v>579</v>
      </c>
      <c r="D315" s="197" t="s">
        <v>116</v>
      </c>
      <c r="E315" s="198" t="s">
        <v>580</v>
      </c>
      <c r="F315" s="199" t="s">
        <v>581</v>
      </c>
      <c r="G315" s="200" t="s">
        <v>304</v>
      </c>
      <c r="H315" s="201">
        <v>4.7110000000000003</v>
      </c>
      <c r="I315" s="202"/>
      <c r="J315" s="203">
        <f>ROUND(I315*H315,2)</f>
        <v>0</v>
      </c>
      <c r="K315" s="199" t="s">
        <v>120</v>
      </c>
      <c r="L315" s="45"/>
      <c r="M315" s="204" t="s">
        <v>19</v>
      </c>
      <c r="N315" s="205" t="s">
        <v>44</v>
      </c>
      <c r="O315" s="85"/>
      <c r="P315" s="206">
        <f>O315*H315</f>
        <v>0</v>
      </c>
      <c r="Q315" s="206">
        <v>0</v>
      </c>
      <c r="R315" s="206">
        <f>Q315*H315</f>
        <v>0</v>
      </c>
      <c r="S315" s="206">
        <v>0</v>
      </c>
      <c r="T315" s="207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08" t="s">
        <v>114</v>
      </c>
      <c r="AT315" s="208" t="s">
        <v>116</v>
      </c>
      <c r="AU315" s="208" t="s">
        <v>83</v>
      </c>
      <c r="AY315" s="18" t="s">
        <v>115</v>
      </c>
      <c r="BE315" s="209">
        <f>IF(N315="základní",J315,0)</f>
        <v>0</v>
      </c>
      <c r="BF315" s="209">
        <f>IF(N315="snížená",J315,0)</f>
        <v>0</v>
      </c>
      <c r="BG315" s="209">
        <f>IF(N315="zákl. přenesená",J315,0)</f>
        <v>0</v>
      </c>
      <c r="BH315" s="209">
        <f>IF(N315="sníž. přenesená",J315,0)</f>
        <v>0</v>
      </c>
      <c r="BI315" s="209">
        <f>IF(N315="nulová",J315,0)</f>
        <v>0</v>
      </c>
      <c r="BJ315" s="18" t="s">
        <v>81</v>
      </c>
      <c r="BK315" s="209">
        <f>ROUND(I315*H315,2)</f>
        <v>0</v>
      </c>
      <c r="BL315" s="18" t="s">
        <v>114</v>
      </c>
      <c r="BM315" s="208" t="s">
        <v>582</v>
      </c>
    </row>
    <row r="316" s="2" customFormat="1">
      <c r="A316" s="39"/>
      <c r="B316" s="40"/>
      <c r="C316" s="41"/>
      <c r="D316" s="210" t="s">
        <v>123</v>
      </c>
      <c r="E316" s="41"/>
      <c r="F316" s="211" t="s">
        <v>525</v>
      </c>
      <c r="G316" s="41"/>
      <c r="H316" s="41"/>
      <c r="I316" s="212"/>
      <c r="J316" s="41"/>
      <c r="K316" s="41"/>
      <c r="L316" s="45"/>
      <c r="M316" s="213"/>
      <c r="N316" s="214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123</v>
      </c>
      <c r="AU316" s="18" t="s">
        <v>83</v>
      </c>
    </row>
    <row r="317" s="12" customFormat="1">
      <c r="A317" s="12"/>
      <c r="B317" s="215"/>
      <c r="C317" s="216"/>
      <c r="D317" s="210" t="s">
        <v>125</v>
      </c>
      <c r="E317" s="217" t="s">
        <v>19</v>
      </c>
      <c r="F317" s="218" t="s">
        <v>583</v>
      </c>
      <c r="G317" s="216"/>
      <c r="H317" s="217" t="s">
        <v>19</v>
      </c>
      <c r="I317" s="219"/>
      <c r="J317" s="216"/>
      <c r="K317" s="216"/>
      <c r="L317" s="220"/>
      <c r="M317" s="221"/>
      <c r="N317" s="222"/>
      <c r="O317" s="222"/>
      <c r="P317" s="222"/>
      <c r="Q317" s="222"/>
      <c r="R317" s="222"/>
      <c r="S317" s="222"/>
      <c r="T317" s="223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24" t="s">
        <v>125</v>
      </c>
      <c r="AU317" s="224" t="s">
        <v>83</v>
      </c>
      <c r="AV317" s="12" t="s">
        <v>81</v>
      </c>
      <c r="AW317" s="12" t="s">
        <v>127</v>
      </c>
      <c r="AX317" s="12" t="s">
        <v>73</v>
      </c>
      <c r="AY317" s="224" t="s">
        <v>115</v>
      </c>
    </row>
    <row r="318" s="12" customFormat="1">
      <c r="A318" s="12"/>
      <c r="B318" s="215"/>
      <c r="C318" s="216"/>
      <c r="D318" s="210" t="s">
        <v>125</v>
      </c>
      <c r="E318" s="217" t="s">
        <v>19</v>
      </c>
      <c r="F318" s="218" t="s">
        <v>584</v>
      </c>
      <c r="G318" s="216"/>
      <c r="H318" s="217" t="s">
        <v>19</v>
      </c>
      <c r="I318" s="219"/>
      <c r="J318" s="216"/>
      <c r="K318" s="216"/>
      <c r="L318" s="220"/>
      <c r="M318" s="221"/>
      <c r="N318" s="222"/>
      <c r="O318" s="222"/>
      <c r="P318" s="222"/>
      <c r="Q318" s="222"/>
      <c r="R318" s="222"/>
      <c r="S318" s="222"/>
      <c r="T318" s="223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T318" s="224" t="s">
        <v>125</v>
      </c>
      <c r="AU318" s="224" t="s">
        <v>83</v>
      </c>
      <c r="AV318" s="12" t="s">
        <v>81</v>
      </c>
      <c r="AW318" s="12" t="s">
        <v>127</v>
      </c>
      <c r="AX318" s="12" t="s">
        <v>73</v>
      </c>
      <c r="AY318" s="224" t="s">
        <v>115</v>
      </c>
    </row>
    <row r="319" s="12" customFormat="1">
      <c r="A319" s="12"/>
      <c r="B319" s="215"/>
      <c r="C319" s="216"/>
      <c r="D319" s="210" t="s">
        <v>125</v>
      </c>
      <c r="E319" s="217" t="s">
        <v>19</v>
      </c>
      <c r="F319" s="218" t="s">
        <v>585</v>
      </c>
      <c r="G319" s="216"/>
      <c r="H319" s="217" t="s">
        <v>19</v>
      </c>
      <c r="I319" s="219"/>
      <c r="J319" s="216"/>
      <c r="K319" s="216"/>
      <c r="L319" s="220"/>
      <c r="M319" s="221"/>
      <c r="N319" s="222"/>
      <c r="O319" s="222"/>
      <c r="P319" s="222"/>
      <c r="Q319" s="222"/>
      <c r="R319" s="222"/>
      <c r="S319" s="222"/>
      <c r="T319" s="223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T319" s="224" t="s">
        <v>125</v>
      </c>
      <c r="AU319" s="224" t="s">
        <v>83</v>
      </c>
      <c r="AV319" s="12" t="s">
        <v>81</v>
      </c>
      <c r="AW319" s="12" t="s">
        <v>127</v>
      </c>
      <c r="AX319" s="12" t="s">
        <v>73</v>
      </c>
      <c r="AY319" s="224" t="s">
        <v>115</v>
      </c>
    </row>
    <row r="320" s="12" customFormat="1">
      <c r="A320" s="12"/>
      <c r="B320" s="215"/>
      <c r="C320" s="216"/>
      <c r="D320" s="210" t="s">
        <v>125</v>
      </c>
      <c r="E320" s="217" t="s">
        <v>19</v>
      </c>
      <c r="F320" s="218" t="s">
        <v>586</v>
      </c>
      <c r="G320" s="216"/>
      <c r="H320" s="217" t="s">
        <v>19</v>
      </c>
      <c r="I320" s="219"/>
      <c r="J320" s="216"/>
      <c r="K320" s="216"/>
      <c r="L320" s="220"/>
      <c r="M320" s="221"/>
      <c r="N320" s="222"/>
      <c r="O320" s="222"/>
      <c r="P320" s="222"/>
      <c r="Q320" s="222"/>
      <c r="R320" s="222"/>
      <c r="S320" s="222"/>
      <c r="T320" s="223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T320" s="224" t="s">
        <v>125</v>
      </c>
      <c r="AU320" s="224" t="s">
        <v>83</v>
      </c>
      <c r="AV320" s="12" t="s">
        <v>81</v>
      </c>
      <c r="AW320" s="12" t="s">
        <v>127</v>
      </c>
      <c r="AX320" s="12" t="s">
        <v>73</v>
      </c>
      <c r="AY320" s="224" t="s">
        <v>115</v>
      </c>
    </row>
    <row r="321" s="13" customFormat="1">
      <c r="A321" s="13"/>
      <c r="B321" s="225"/>
      <c r="C321" s="226"/>
      <c r="D321" s="210" t="s">
        <v>125</v>
      </c>
      <c r="E321" s="227" t="s">
        <v>19</v>
      </c>
      <c r="F321" s="228" t="s">
        <v>587</v>
      </c>
      <c r="G321" s="226"/>
      <c r="H321" s="229">
        <v>4.7110000000000003</v>
      </c>
      <c r="I321" s="230"/>
      <c r="J321" s="226"/>
      <c r="K321" s="226"/>
      <c r="L321" s="231"/>
      <c r="M321" s="232"/>
      <c r="N321" s="233"/>
      <c r="O321" s="233"/>
      <c r="P321" s="233"/>
      <c r="Q321" s="233"/>
      <c r="R321" s="233"/>
      <c r="S321" s="233"/>
      <c r="T321" s="23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5" t="s">
        <v>125</v>
      </c>
      <c r="AU321" s="235" t="s">
        <v>83</v>
      </c>
      <c r="AV321" s="13" t="s">
        <v>83</v>
      </c>
      <c r="AW321" s="13" t="s">
        <v>127</v>
      </c>
      <c r="AX321" s="13" t="s">
        <v>81</v>
      </c>
      <c r="AY321" s="235" t="s">
        <v>115</v>
      </c>
    </row>
    <row r="322" s="2" customFormat="1" ht="16.5" customHeight="1">
      <c r="A322" s="39"/>
      <c r="B322" s="40"/>
      <c r="C322" s="197" t="s">
        <v>588</v>
      </c>
      <c r="D322" s="197" t="s">
        <v>116</v>
      </c>
      <c r="E322" s="198" t="s">
        <v>589</v>
      </c>
      <c r="F322" s="199" t="s">
        <v>590</v>
      </c>
      <c r="G322" s="200" t="s">
        <v>304</v>
      </c>
      <c r="H322" s="201">
        <v>16.300000000000001</v>
      </c>
      <c r="I322" s="202"/>
      <c r="J322" s="203">
        <f>ROUND(I322*H322,2)</f>
        <v>0</v>
      </c>
      <c r="K322" s="199" t="s">
        <v>120</v>
      </c>
      <c r="L322" s="45"/>
      <c r="M322" s="204" t="s">
        <v>19</v>
      </c>
      <c r="N322" s="205" t="s">
        <v>44</v>
      </c>
      <c r="O322" s="85"/>
      <c r="P322" s="206">
        <f>O322*H322</f>
        <v>0</v>
      </c>
      <c r="Q322" s="206">
        <v>0</v>
      </c>
      <c r="R322" s="206">
        <f>Q322*H322</f>
        <v>0</v>
      </c>
      <c r="S322" s="206">
        <v>0</v>
      </c>
      <c r="T322" s="20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08" t="s">
        <v>114</v>
      </c>
      <c r="AT322" s="208" t="s">
        <v>116</v>
      </c>
      <c r="AU322" s="208" t="s">
        <v>83</v>
      </c>
      <c r="AY322" s="18" t="s">
        <v>115</v>
      </c>
      <c r="BE322" s="209">
        <f>IF(N322="základní",J322,0)</f>
        <v>0</v>
      </c>
      <c r="BF322" s="209">
        <f>IF(N322="snížená",J322,0)</f>
        <v>0</v>
      </c>
      <c r="BG322" s="209">
        <f>IF(N322="zákl. přenesená",J322,0)</f>
        <v>0</v>
      </c>
      <c r="BH322" s="209">
        <f>IF(N322="sníž. přenesená",J322,0)</f>
        <v>0</v>
      </c>
      <c r="BI322" s="209">
        <f>IF(N322="nulová",J322,0)</f>
        <v>0</v>
      </c>
      <c r="BJ322" s="18" t="s">
        <v>81</v>
      </c>
      <c r="BK322" s="209">
        <f>ROUND(I322*H322,2)</f>
        <v>0</v>
      </c>
      <c r="BL322" s="18" t="s">
        <v>114</v>
      </c>
      <c r="BM322" s="208" t="s">
        <v>591</v>
      </c>
    </row>
    <row r="323" s="2" customFormat="1">
      <c r="A323" s="39"/>
      <c r="B323" s="40"/>
      <c r="C323" s="41"/>
      <c r="D323" s="210" t="s">
        <v>123</v>
      </c>
      <c r="E323" s="41"/>
      <c r="F323" s="211" t="s">
        <v>525</v>
      </c>
      <c r="G323" s="41"/>
      <c r="H323" s="41"/>
      <c r="I323" s="212"/>
      <c r="J323" s="41"/>
      <c r="K323" s="41"/>
      <c r="L323" s="45"/>
      <c r="M323" s="213"/>
      <c r="N323" s="214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123</v>
      </c>
      <c r="AU323" s="18" t="s">
        <v>83</v>
      </c>
    </row>
    <row r="324" s="12" customFormat="1">
      <c r="A324" s="12"/>
      <c r="B324" s="215"/>
      <c r="C324" s="216"/>
      <c r="D324" s="210" t="s">
        <v>125</v>
      </c>
      <c r="E324" s="217" t="s">
        <v>19</v>
      </c>
      <c r="F324" s="218" t="s">
        <v>357</v>
      </c>
      <c r="G324" s="216"/>
      <c r="H324" s="217" t="s">
        <v>19</v>
      </c>
      <c r="I324" s="219"/>
      <c r="J324" s="216"/>
      <c r="K324" s="216"/>
      <c r="L324" s="220"/>
      <c r="M324" s="221"/>
      <c r="N324" s="222"/>
      <c r="O324" s="222"/>
      <c r="P324" s="222"/>
      <c r="Q324" s="222"/>
      <c r="R324" s="222"/>
      <c r="S324" s="222"/>
      <c r="T324" s="223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T324" s="224" t="s">
        <v>125</v>
      </c>
      <c r="AU324" s="224" t="s">
        <v>83</v>
      </c>
      <c r="AV324" s="12" t="s">
        <v>81</v>
      </c>
      <c r="AW324" s="12" t="s">
        <v>127</v>
      </c>
      <c r="AX324" s="12" t="s">
        <v>73</v>
      </c>
      <c r="AY324" s="224" t="s">
        <v>115</v>
      </c>
    </row>
    <row r="325" s="12" customFormat="1">
      <c r="A325" s="12"/>
      <c r="B325" s="215"/>
      <c r="C325" s="216"/>
      <c r="D325" s="210" t="s">
        <v>125</v>
      </c>
      <c r="E325" s="217" t="s">
        <v>19</v>
      </c>
      <c r="F325" s="218" t="s">
        <v>592</v>
      </c>
      <c r="G325" s="216"/>
      <c r="H325" s="217" t="s">
        <v>19</v>
      </c>
      <c r="I325" s="219"/>
      <c r="J325" s="216"/>
      <c r="K325" s="216"/>
      <c r="L325" s="220"/>
      <c r="M325" s="221"/>
      <c r="N325" s="222"/>
      <c r="O325" s="222"/>
      <c r="P325" s="222"/>
      <c r="Q325" s="222"/>
      <c r="R325" s="222"/>
      <c r="S325" s="222"/>
      <c r="T325" s="223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T325" s="224" t="s">
        <v>125</v>
      </c>
      <c r="AU325" s="224" t="s">
        <v>83</v>
      </c>
      <c r="AV325" s="12" t="s">
        <v>81</v>
      </c>
      <c r="AW325" s="12" t="s">
        <v>127</v>
      </c>
      <c r="AX325" s="12" t="s">
        <v>73</v>
      </c>
      <c r="AY325" s="224" t="s">
        <v>115</v>
      </c>
    </row>
    <row r="326" s="12" customFormat="1">
      <c r="A326" s="12"/>
      <c r="B326" s="215"/>
      <c r="C326" s="216"/>
      <c r="D326" s="210" t="s">
        <v>125</v>
      </c>
      <c r="E326" s="217" t="s">
        <v>19</v>
      </c>
      <c r="F326" s="218" t="s">
        <v>593</v>
      </c>
      <c r="G326" s="216"/>
      <c r="H326" s="217" t="s">
        <v>19</v>
      </c>
      <c r="I326" s="219"/>
      <c r="J326" s="216"/>
      <c r="K326" s="216"/>
      <c r="L326" s="220"/>
      <c r="M326" s="221"/>
      <c r="N326" s="222"/>
      <c r="O326" s="222"/>
      <c r="P326" s="222"/>
      <c r="Q326" s="222"/>
      <c r="R326" s="222"/>
      <c r="S326" s="222"/>
      <c r="T326" s="223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T326" s="224" t="s">
        <v>125</v>
      </c>
      <c r="AU326" s="224" t="s">
        <v>83</v>
      </c>
      <c r="AV326" s="12" t="s">
        <v>81</v>
      </c>
      <c r="AW326" s="12" t="s">
        <v>127</v>
      </c>
      <c r="AX326" s="12" t="s">
        <v>73</v>
      </c>
      <c r="AY326" s="224" t="s">
        <v>115</v>
      </c>
    </row>
    <row r="327" s="12" customFormat="1">
      <c r="A327" s="12"/>
      <c r="B327" s="215"/>
      <c r="C327" s="216"/>
      <c r="D327" s="210" t="s">
        <v>125</v>
      </c>
      <c r="E327" s="217" t="s">
        <v>19</v>
      </c>
      <c r="F327" s="218" t="s">
        <v>594</v>
      </c>
      <c r="G327" s="216"/>
      <c r="H327" s="217" t="s">
        <v>19</v>
      </c>
      <c r="I327" s="219"/>
      <c r="J327" s="216"/>
      <c r="K327" s="216"/>
      <c r="L327" s="220"/>
      <c r="M327" s="221"/>
      <c r="N327" s="222"/>
      <c r="O327" s="222"/>
      <c r="P327" s="222"/>
      <c r="Q327" s="222"/>
      <c r="R327" s="222"/>
      <c r="S327" s="222"/>
      <c r="T327" s="223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24" t="s">
        <v>125</v>
      </c>
      <c r="AU327" s="224" t="s">
        <v>83</v>
      </c>
      <c r="AV327" s="12" t="s">
        <v>81</v>
      </c>
      <c r="AW327" s="12" t="s">
        <v>127</v>
      </c>
      <c r="AX327" s="12" t="s">
        <v>73</v>
      </c>
      <c r="AY327" s="224" t="s">
        <v>115</v>
      </c>
    </row>
    <row r="328" s="12" customFormat="1">
      <c r="A328" s="12"/>
      <c r="B328" s="215"/>
      <c r="C328" s="216"/>
      <c r="D328" s="210" t="s">
        <v>125</v>
      </c>
      <c r="E328" s="217" t="s">
        <v>19</v>
      </c>
      <c r="F328" s="218" t="s">
        <v>595</v>
      </c>
      <c r="G328" s="216"/>
      <c r="H328" s="217" t="s">
        <v>19</v>
      </c>
      <c r="I328" s="219"/>
      <c r="J328" s="216"/>
      <c r="K328" s="216"/>
      <c r="L328" s="220"/>
      <c r="M328" s="221"/>
      <c r="N328" s="222"/>
      <c r="O328" s="222"/>
      <c r="P328" s="222"/>
      <c r="Q328" s="222"/>
      <c r="R328" s="222"/>
      <c r="S328" s="222"/>
      <c r="T328" s="223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T328" s="224" t="s">
        <v>125</v>
      </c>
      <c r="AU328" s="224" t="s">
        <v>83</v>
      </c>
      <c r="AV328" s="12" t="s">
        <v>81</v>
      </c>
      <c r="AW328" s="12" t="s">
        <v>127</v>
      </c>
      <c r="AX328" s="12" t="s">
        <v>73</v>
      </c>
      <c r="AY328" s="224" t="s">
        <v>115</v>
      </c>
    </row>
    <row r="329" s="12" customFormat="1">
      <c r="A329" s="12"/>
      <c r="B329" s="215"/>
      <c r="C329" s="216"/>
      <c r="D329" s="210" t="s">
        <v>125</v>
      </c>
      <c r="E329" s="217" t="s">
        <v>19</v>
      </c>
      <c r="F329" s="218" t="s">
        <v>596</v>
      </c>
      <c r="G329" s="216"/>
      <c r="H329" s="217" t="s">
        <v>19</v>
      </c>
      <c r="I329" s="219"/>
      <c r="J329" s="216"/>
      <c r="K329" s="216"/>
      <c r="L329" s="220"/>
      <c r="M329" s="221"/>
      <c r="N329" s="222"/>
      <c r="O329" s="222"/>
      <c r="P329" s="222"/>
      <c r="Q329" s="222"/>
      <c r="R329" s="222"/>
      <c r="S329" s="222"/>
      <c r="T329" s="223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T329" s="224" t="s">
        <v>125</v>
      </c>
      <c r="AU329" s="224" t="s">
        <v>83</v>
      </c>
      <c r="AV329" s="12" t="s">
        <v>81</v>
      </c>
      <c r="AW329" s="12" t="s">
        <v>127</v>
      </c>
      <c r="AX329" s="12" t="s">
        <v>73</v>
      </c>
      <c r="AY329" s="224" t="s">
        <v>115</v>
      </c>
    </row>
    <row r="330" s="13" customFormat="1">
      <c r="A330" s="13"/>
      <c r="B330" s="225"/>
      <c r="C330" s="226"/>
      <c r="D330" s="210" t="s">
        <v>125</v>
      </c>
      <c r="E330" s="227" t="s">
        <v>19</v>
      </c>
      <c r="F330" s="228" t="s">
        <v>597</v>
      </c>
      <c r="G330" s="226"/>
      <c r="H330" s="229">
        <v>16.300000000000001</v>
      </c>
      <c r="I330" s="230"/>
      <c r="J330" s="226"/>
      <c r="K330" s="226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125</v>
      </c>
      <c r="AU330" s="235" t="s">
        <v>83</v>
      </c>
      <c r="AV330" s="13" t="s">
        <v>83</v>
      </c>
      <c r="AW330" s="13" t="s">
        <v>127</v>
      </c>
      <c r="AX330" s="13" t="s">
        <v>81</v>
      </c>
      <c r="AY330" s="235" t="s">
        <v>115</v>
      </c>
    </row>
    <row r="331" s="2" customFormat="1" ht="16.5" customHeight="1">
      <c r="A331" s="39"/>
      <c r="B331" s="40"/>
      <c r="C331" s="197" t="s">
        <v>598</v>
      </c>
      <c r="D331" s="197" t="s">
        <v>116</v>
      </c>
      <c r="E331" s="198" t="s">
        <v>599</v>
      </c>
      <c r="F331" s="199" t="s">
        <v>600</v>
      </c>
      <c r="G331" s="200" t="s">
        <v>304</v>
      </c>
      <c r="H331" s="201">
        <v>6.6029999999999998</v>
      </c>
      <c r="I331" s="202"/>
      <c r="J331" s="203">
        <f>ROUND(I331*H331,2)</f>
        <v>0</v>
      </c>
      <c r="K331" s="199" t="s">
        <v>120</v>
      </c>
      <c r="L331" s="45"/>
      <c r="M331" s="204" t="s">
        <v>19</v>
      </c>
      <c r="N331" s="205" t="s">
        <v>44</v>
      </c>
      <c r="O331" s="85"/>
      <c r="P331" s="206">
        <f>O331*H331</f>
        <v>0</v>
      </c>
      <c r="Q331" s="206">
        <v>0</v>
      </c>
      <c r="R331" s="206">
        <f>Q331*H331</f>
        <v>0</v>
      </c>
      <c r="S331" s="206">
        <v>0</v>
      </c>
      <c r="T331" s="207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08" t="s">
        <v>114</v>
      </c>
      <c r="AT331" s="208" t="s">
        <v>116</v>
      </c>
      <c r="AU331" s="208" t="s">
        <v>83</v>
      </c>
      <c r="AY331" s="18" t="s">
        <v>115</v>
      </c>
      <c r="BE331" s="209">
        <f>IF(N331="základní",J331,0)</f>
        <v>0</v>
      </c>
      <c r="BF331" s="209">
        <f>IF(N331="snížená",J331,0)</f>
        <v>0</v>
      </c>
      <c r="BG331" s="209">
        <f>IF(N331="zákl. přenesená",J331,0)</f>
        <v>0</v>
      </c>
      <c r="BH331" s="209">
        <f>IF(N331="sníž. přenesená",J331,0)</f>
        <v>0</v>
      </c>
      <c r="BI331" s="209">
        <f>IF(N331="nulová",J331,0)</f>
        <v>0</v>
      </c>
      <c r="BJ331" s="18" t="s">
        <v>81</v>
      </c>
      <c r="BK331" s="209">
        <f>ROUND(I331*H331,2)</f>
        <v>0</v>
      </c>
      <c r="BL331" s="18" t="s">
        <v>114</v>
      </c>
      <c r="BM331" s="208" t="s">
        <v>601</v>
      </c>
    </row>
    <row r="332" s="2" customFormat="1">
      <c r="A332" s="39"/>
      <c r="B332" s="40"/>
      <c r="C332" s="41"/>
      <c r="D332" s="210" t="s">
        <v>123</v>
      </c>
      <c r="E332" s="41"/>
      <c r="F332" s="211" t="s">
        <v>439</v>
      </c>
      <c r="G332" s="41"/>
      <c r="H332" s="41"/>
      <c r="I332" s="212"/>
      <c r="J332" s="41"/>
      <c r="K332" s="41"/>
      <c r="L332" s="45"/>
      <c r="M332" s="213"/>
      <c r="N332" s="214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123</v>
      </c>
      <c r="AU332" s="18" t="s">
        <v>83</v>
      </c>
    </row>
    <row r="333" s="12" customFormat="1">
      <c r="A333" s="12"/>
      <c r="B333" s="215"/>
      <c r="C333" s="216"/>
      <c r="D333" s="210" t="s">
        <v>125</v>
      </c>
      <c r="E333" s="217" t="s">
        <v>19</v>
      </c>
      <c r="F333" s="218" t="s">
        <v>602</v>
      </c>
      <c r="G333" s="216"/>
      <c r="H333" s="217" t="s">
        <v>19</v>
      </c>
      <c r="I333" s="219"/>
      <c r="J333" s="216"/>
      <c r="K333" s="216"/>
      <c r="L333" s="220"/>
      <c r="M333" s="221"/>
      <c r="N333" s="222"/>
      <c r="O333" s="222"/>
      <c r="P333" s="222"/>
      <c r="Q333" s="222"/>
      <c r="R333" s="222"/>
      <c r="S333" s="222"/>
      <c r="T333" s="223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T333" s="224" t="s">
        <v>125</v>
      </c>
      <c r="AU333" s="224" t="s">
        <v>83</v>
      </c>
      <c r="AV333" s="12" t="s">
        <v>81</v>
      </c>
      <c r="AW333" s="12" t="s">
        <v>127</v>
      </c>
      <c r="AX333" s="12" t="s">
        <v>73</v>
      </c>
      <c r="AY333" s="224" t="s">
        <v>115</v>
      </c>
    </row>
    <row r="334" s="12" customFormat="1">
      <c r="A334" s="12"/>
      <c r="B334" s="215"/>
      <c r="C334" s="216"/>
      <c r="D334" s="210" t="s">
        <v>125</v>
      </c>
      <c r="E334" s="217" t="s">
        <v>19</v>
      </c>
      <c r="F334" s="218" t="s">
        <v>603</v>
      </c>
      <c r="G334" s="216"/>
      <c r="H334" s="217" t="s">
        <v>19</v>
      </c>
      <c r="I334" s="219"/>
      <c r="J334" s="216"/>
      <c r="K334" s="216"/>
      <c r="L334" s="220"/>
      <c r="M334" s="221"/>
      <c r="N334" s="222"/>
      <c r="O334" s="222"/>
      <c r="P334" s="222"/>
      <c r="Q334" s="222"/>
      <c r="R334" s="222"/>
      <c r="S334" s="222"/>
      <c r="T334" s="223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T334" s="224" t="s">
        <v>125</v>
      </c>
      <c r="AU334" s="224" t="s">
        <v>83</v>
      </c>
      <c r="AV334" s="12" t="s">
        <v>81</v>
      </c>
      <c r="AW334" s="12" t="s">
        <v>127</v>
      </c>
      <c r="AX334" s="12" t="s">
        <v>73</v>
      </c>
      <c r="AY334" s="224" t="s">
        <v>115</v>
      </c>
    </row>
    <row r="335" s="12" customFormat="1">
      <c r="A335" s="12"/>
      <c r="B335" s="215"/>
      <c r="C335" s="216"/>
      <c r="D335" s="210" t="s">
        <v>125</v>
      </c>
      <c r="E335" s="217" t="s">
        <v>19</v>
      </c>
      <c r="F335" s="218" t="s">
        <v>604</v>
      </c>
      <c r="G335" s="216"/>
      <c r="H335" s="217" t="s">
        <v>19</v>
      </c>
      <c r="I335" s="219"/>
      <c r="J335" s="216"/>
      <c r="K335" s="216"/>
      <c r="L335" s="220"/>
      <c r="M335" s="221"/>
      <c r="N335" s="222"/>
      <c r="O335" s="222"/>
      <c r="P335" s="222"/>
      <c r="Q335" s="222"/>
      <c r="R335" s="222"/>
      <c r="S335" s="222"/>
      <c r="T335" s="223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224" t="s">
        <v>125</v>
      </c>
      <c r="AU335" s="224" t="s">
        <v>83</v>
      </c>
      <c r="AV335" s="12" t="s">
        <v>81</v>
      </c>
      <c r="AW335" s="12" t="s">
        <v>127</v>
      </c>
      <c r="AX335" s="12" t="s">
        <v>73</v>
      </c>
      <c r="AY335" s="224" t="s">
        <v>115</v>
      </c>
    </row>
    <row r="336" s="12" customFormat="1">
      <c r="A336" s="12"/>
      <c r="B336" s="215"/>
      <c r="C336" s="216"/>
      <c r="D336" s="210" t="s">
        <v>125</v>
      </c>
      <c r="E336" s="217" t="s">
        <v>19</v>
      </c>
      <c r="F336" s="218" t="s">
        <v>605</v>
      </c>
      <c r="G336" s="216"/>
      <c r="H336" s="217" t="s">
        <v>19</v>
      </c>
      <c r="I336" s="219"/>
      <c r="J336" s="216"/>
      <c r="K336" s="216"/>
      <c r="L336" s="220"/>
      <c r="M336" s="221"/>
      <c r="N336" s="222"/>
      <c r="O336" s="222"/>
      <c r="P336" s="222"/>
      <c r="Q336" s="222"/>
      <c r="R336" s="222"/>
      <c r="S336" s="222"/>
      <c r="T336" s="223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T336" s="224" t="s">
        <v>125</v>
      </c>
      <c r="AU336" s="224" t="s">
        <v>83</v>
      </c>
      <c r="AV336" s="12" t="s">
        <v>81</v>
      </c>
      <c r="AW336" s="12" t="s">
        <v>127</v>
      </c>
      <c r="AX336" s="12" t="s">
        <v>73</v>
      </c>
      <c r="AY336" s="224" t="s">
        <v>115</v>
      </c>
    </row>
    <row r="337" s="12" customFormat="1">
      <c r="A337" s="12"/>
      <c r="B337" s="215"/>
      <c r="C337" s="216"/>
      <c r="D337" s="210" t="s">
        <v>125</v>
      </c>
      <c r="E337" s="217" t="s">
        <v>19</v>
      </c>
      <c r="F337" s="218" t="s">
        <v>606</v>
      </c>
      <c r="G337" s="216"/>
      <c r="H337" s="217" t="s">
        <v>19</v>
      </c>
      <c r="I337" s="219"/>
      <c r="J337" s="216"/>
      <c r="K337" s="216"/>
      <c r="L337" s="220"/>
      <c r="M337" s="221"/>
      <c r="N337" s="222"/>
      <c r="O337" s="222"/>
      <c r="P337" s="222"/>
      <c r="Q337" s="222"/>
      <c r="R337" s="222"/>
      <c r="S337" s="222"/>
      <c r="T337" s="223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T337" s="224" t="s">
        <v>125</v>
      </c>
      <c r="AU337" s="224" t="s">
        <v>83</v>
      </c>
      <c r="AV337" s="12" t="s">
        <v>81</v>
      </c>
      <c r="AW337" s="12" t="s">
        <v>127</v>
      </c>
      <c r="AX337" s="12" t="s">
        <v>73</v>
      </c>
      <c r="AY337" s="224" t="s">
        <v>115</v>
      </c>
    </row>
    <row r="338" s="13" customFormat="1">
      <c r="A338" s="13"/>
      <c r="B338" s="225"/>
      <c r="C338" s="226"/>
      <c r="D338" s="210" t="s">
        <v>125</v>
      </c>
      <c r="E338" s="227" t="s">
        <v>19</v>
      </c>
      <c r="F338" s="228" t="s">
        <v>607</v>
      </c>
      <c r="G338" s="226"/>
      <c r="H338" s="229">
        <v>6.6029999999999998</v>
      </c>
      <c r="I338" s="230"/>
      <c r="J338" s="226"/>
      <c r="K338" s="226"/>
      <c r="L338" s="231"/>
      <c r="M338" s="232"/>
      <c r="N338" s="233"/>
      <c r="O338" s="233"/>
      <c r="P338" s="233"/>
      <c r="Q338" s="233"/>
      <c r="R338" s="233"/>
      <c r="S338" s="233"/>
      <c r="T338" s="23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5" t="s">
        <v>125</v>
      </c>
      <c r="AU338" s="235" t="s">
        <v>83</v>
      </c>
      <c r="AV338" s="13" t="s">
        <v>83</v>
      </c>
      <c r="AW338" s="13" t="s">
        <v>127</v>
      </c>
      <c r="AX338" s="13" t="s">
        <v>81</v>
      </c>
      <c r="AY338" s="235" t="s">
        <v>115</v>
      </c>
    </row>
    <row r="339" s="2" customFormat="1" ht="16.5" customHeight="1">
      <c r="A339" s="39"/>
      <c r="B339" s="40"/>
      <c r="C339" s="197" t="s">
        <v>608</v>
      </c>
      <c r="D339" s="197" t="s">
        <v>116</v>
      </c>
      <c r="E339" s="198" t="s">
        <v>609</v>
      </c>
      <c r="F339" s="199" t="s">
        <v>610</v>
      </c>
      <c r="G339" s="200" t="s">
        <v>304</v>
      </c>
      <c r="H339" s="201">
        <v>14.640000000000001</v>
      </c>
      <c r="I339" s="202"/>
      <c r="J339" s="203">
        <f>ROUND(I339*H339,2)</f>
        <v>0</v>
      </c>
      <c r="K339" s="199" t="s">
        <v>120</v>
      </c>
      <c r="L339" s="45"/>
      <c r="M339" s="204" t="s">
        <v>19</v>
      </c>
      <c r="N339" s="205" t="s">
        <v>44</v>
      </c>
      <c r="O339" s="85"/>
      <c r="P339" s="206">
        <f>O339*H339</f>
        <v>0</v>
      </c>
      <c r="Q339" s="206">
        <v>0</v>
      </c>
      <c r="R339" s="206">
        <f>Q339*H339</f>
        <v>0</v>
      </c>
      <c r="S339" s="206">
        <v>0</v>
      </c>
      <c r="T339" s="207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08" t="s">
        <v>114</v>
      </c>
      <c r="AT339" s="208" t="s">
        <v>116</v>
      </c>
      <c r="AU339" s="208" t="s">
        <v>83</v>
      </c>
      <c r="AY339" s="18" t="s">
        <v>115</v>
      </c>
      <c r="BE339" s="209">
        <f>IF(N339="základní",J339,0)</f>
        <v>0</v>
      </c>
      <c r="BF339" s="209">
        <f>IF(N339="snížená",J339,0)</f>
        <v>0</v>
      </c>
      <c r="BG339" s="209">
        <f>IF(N339="zákl. přenesená",J339,0)</f>
        <v>0</v>
      </c>
      <c r="BH339" s="209">
        <f>IF(N339="sníž. přenesená",J339,0)</f>
        <v>0</v>
      </c>
      <c r="BI339" s="209">
        <f>IF(N339="nulová",J339,0)</f>
        <v>0</v>
      </c>
      <c r="BJ339" s="18" t="s">
        <v>81</v>
      </c>
      <c r="BK339" s="209">
        <f>ROUND(I339*H339,2)</f>
        <v>0</v>
      </c>
      <c r="BL339" s="18" t="s">
        <v>114</v>
      </c>
      <c r="BM339" s="208" t="s">
        <v>611</v>
      </c>
    </row>
    <row r="340" s="2" customFormat="1">
      <c r="A340" s="39"/>
      <c r="B340" s="40"/>
      <c r="C340" s="41"/>
      <c r="D340" s="210" t="s">
        <v>123</v>
      </c>
      <c r="E340" s="41"/>
      <c r="F340" s="211" t="s">
        <v>439</v>
      </c>
      <c r="G340" s="41"/>
      <c r="H340" s="41"/>
      <c r="I340" s="212"/>
      <c r="J340" s="41"/>
      <c r="K340" s="41"/>
      <c r="L340" s="45"/>
      <c r="M340" s="213"/>
      <c r="N340" s="214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123</v>
      </c>
      <c r="AU340" s="18" t="s">
        <v>83</v>
      </c>
    </row>
    <row r="341" s="12" customFormat="1">
      <c r="A341" s="12"/>
      <c r="B341" s="215"/>
      <c r="C341" s="216"/>
      <c r="D341" s="210" t="s">
        <v>125</v>
      </c>
      <c r="E341" s="217" t="s">
        <v>19</v>
      </c>
      <c r="F341" s="218" t="s">
        <v>612</v>
      </c>
      <c r="G341" s="216"/>
      <c r="H341" s="217" t="s">
        <v>19</v>
      </c>
      <c r="I341" s="219"/>
      <c r="J341" s="216"/>
      <c r="K341" s="216"/>
      <c r="L341" s="220"/>
      <c r="M341" s="221"/>
      <c r="N341" s="222"/>
      <c r="O341" s="222"/>
      <c r="P341" s="222"/>
      <c r="Q341" s="222"/>
      <c r="R341" s="222"/>
      <c r="S341" s="222"/>
      <c r="T341" s="223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T341" s="224" t="s">
        <v>125</v>
      </c>
      <c r="AU341" s="224" t="s">
        <v>83</v>
      </c>
      <c r="AV341" s="12" t="s">
        <v>81</v>
      </c>
      <c r="AW341" s="12" t="s">
        <v>127</v>
      </c>
      <c r="AX341" s="12" t="s">
        <v>73</v>
      </c>
      <c r="AY341" s="224" t="s">
        <v>115</v>
      </c>
    </row>
    <row r="342" s="12" customFormat="1">
      <c r="A342" s="12"/>
      <c r="B342" s="215"/>
      <c r="C342" s="216"/>
      <c r="D342" s="210" t="s">
        <v>125</v>
      </c>
      <c r="E342" s="217" t="s">
        <v>19</v>
      </c>
      <c r="F342" s="218" t="s">
        <v>613</v>
      </c>
      <c r="G342" s="216"/>
      <c r="H342" s="217" t="s">
        <v>19</v>
      </c>
      <c r="I342" s="219"/>
      <c r="J342" s="216"/>
      <c r="K342" s="216"/>
      <c r="L342" s="220"/>
      <c r="M342" s="221"/>
      <c r="N342" s="222"/>
      <c r="O342" s="222"/>
      <c r="P342" s="222"/>
      <c r="Q342" s="222"/>
      <c r="R342" s="222"/>
      <c r="S342" s="222"/>
      <c r="T342" s="223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T342" s="224" t="s">
        <v>125</v>
      </c>
      <c r="AU342" s="224" t="s">
        <v>83</v>
      </c>
      <c r="AV342" s="12" t="s">
        <v>81</v>
      </c>
      <c r="AW342" s="12" t="s">
        <v>127</v>
      </c>
      <c r="AX342" s="12" t="s">
        <v>73</v>
      </c>
      <c r="AY342" s="224" t="s">
        <v>115</v>
      </c>
    </row>
    <row r="343" s="13" customFormat="1">
      <c r="A343" s="13"/>
      <c r="B343" s="225"/>
      <c r="C343" s="226"/>
      <c r="D343" s="210" t="s">
        <v>125</v>
      </c>
      <c r="E343" s="227" t="s">
        <v>19</v>
      </c>
      <c r="F343" s="228" t="s">
        <v>614</v>
      </c>
      <c r="G343" s="226"/>
      <c r="H343" s="229">
        <v>14.640000000000001</v>
      </c>
      <c r="I343" s="230"/>
      <c r="J343" s="226"/>
      <c r="K343" s="226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125</v>
      </c>
      <c r="AU343" s="235" t="s">
        <v>83</v>
      </c>
      <c r="AV343" s="13" t="s">
        <v>83</v>
      </c>
      <c r="AW343" s="13" t="s">
        <v>127</v>
      </c>
      <c r="AX343" s="13" t="s">
        <v>81</v>
      </c>
      <c r="AY343" s="235" t="s">
        <v>115</v>
      </c>
    </row>
    <row r="344" s="2" customFormat="1" ht="16.5" customHeight="1">
      <c r="A344" s="39"/>
      <c r="B344" s="40"/>
      <c r="C344" s="197" t="s">
        <v>615</v>
      </c>
      <c r="D344" s="197" t="s">
        <v>116</v>
      </c>
      <c r="E344" s="198" t="s">
        <v>616</v>
      </c>
      <c r="F344" s="199" t="s">
        <v>617</v>
      </c>
      <c r="G344" s="200" t="s">
        <v>304</v>
      </c>
      <c r="H344" s="201">
        <v>19.199999999999999</v>
      </c>
      <c r="I344" s="202"/>
      <c r="J344" s="203">
        <f>ROUND(I344*H344,2)</f>
        <v>0</v>
      </c>
      <c r="K344" s="199" t="s">
        <v>120</v>
      </c>
      <c r="L344" s="45"/>
      <c r="M344" s="204" t="s">
        <v>19</v>
      </c>
      <c r="N344" s="205" t="s">
        <v>44</v>
      </c>
      <c r="O344" s="85"/>
      <c r="P344" s="206">
        <f>O344*H344</f>
        <v>0</v>
      </c>
      <c r="Q344" s="206">
        <v>0</v>
      </c>
      <c r="R344" s="206">
        <f>Q344*H344</f>
        <v>0</v>
      </c>
      <c r="S344" s="206">
        <v>0</v>
      </c>
      <c r="T344" s="207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08" t="s">
        <v>114</v>
      </c>
      <c r="AT344" s="208" t="s">
        <v>116</v>
      </c>
      <c r="AU344" s="208" t="s">
        <v>83</v>
      </c>
      <c r="AY344" s="18" t="s">
        <v>115</v>
      </c>
      <c r="BE344" s="209">
        <f>IF(N344="základní",J344,0)</f>
        <v>0</v>
      </c>
      <c r="BF344" s="209">
        <f>IF(N344="snížená",J344,0)</f>
        <v>0</v>
      </c>
      <c r="BG344" s="209">
        <f>IF(N344="zákl. přenesená",J344,0)</f>
        <v>0</v>
      </c>
      <c r="BH344" s="209">
        <f>IF(N344="sníž. přenesená",J344,0)</f>
        <v>0</v>
      </c>
      <c r="BI344" s="209">
        <f>IF(N344="nulová",J344,0)</f>
        <v>0</v>
      </c>
      <c r="BJ344" s="18" t="s">
        <v>81</v>
      </c>
      <c r="BK344" s="209">
        <f>ROUND(I344*H344,2)</f>
        <v>0</v>
      </c>
      <c r="BL344" s="18" t="s">
        <v>114</v>
      </c>
      <c r="BM344" s="208" t="s">
        <v>618</v>
      </c>
    </row>
    <row r="345" s="2" customFormat="1">
      <c r="A345" s="39"/>
      <c r="B345" s="40"/>
      <c r="C345" s="41"/>
      <c r="D345" s="210" t="s">
        <v>123</v>
      </c>
      <c r="E345" s="41"/>
      <c r="F345" s="211" t="s">
        <v>439</v>
      </c>
      <c r="G345" s="41"/>
      <c r="H345" s="41"/>
      <c r="I345" s="212"/>
      <c r="J345" s="41"/>
      <c r="K345" s="41"/>
      <c r="L345" s="45"/>
      <c r="M345" s="213"/>
      <c r="N345" s="214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123</v>
      </c>
      <c r="AU345" s="18" t="s">
        <v>83</v>
      </c>
    </row>
    <row r="346" s="12" customFormat="1">
      <c r="A346" s="12"/>
      <c r="B346" s="215"/>
      <c r="C346" s="216"/>
      <c r="D346" s="210" t="s">
        <v>125</v>
      </c>
      <c r="E346" s="217" t="s">
        <v>19</v>
      </c>
      <c r="F346" s="218" t="s">
        <v>619</v>
      </c>
      <c r="G346" s="216"/>
      <c r="H346" s="217" t="s">
        <v>19</v>
      </c>
      <c r="I346" s="219"/>
      <c r="J346" s="216"/>
      <c r="K346" s="216"/>
      <c r="L346" s="220"/>
      <c r="M346" s="221"/>
      <c r="N346" s="222"/>
      <c r="O346" s="222"/>
      <c r="P346" s="222"/>
      <c r="Q346" s="222"/>
      <c r="R346" s="222"/>
      <c r="S346" s="222"/>
      <c r="T346" s="223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T346" s="224" t="s">
        <v>125</v>
      </c>
      <c r="AU346" s="224" t="s">
        <v>83</v>
      </c>
      <c r="AV346" s="12" t="s">
        <v>81</v>
      </c>
      <c r="AW346" s="12" t="s">
        <v>127</v>
      </c>
      <c r="AX346" s="12" t="s">
        <v>73</v>
      </c>
      <c r="AY346" s="224" t="s">
        <v>115</v>
      </c>
    </row>
    <row r="347" s="13" customFormat="1">
      <c r="A347" s="13"/>
      <c r="B347" s="225"/>
      <c r="C347" s="226"/>
      <c r="D347" s="210" t="s">
        <v>125</v>
      </c>
      <c r="E347" s="227" t="s">
        <v>19</v>
      </c>
      <c r="F347" s="228" t="s">
        <v>620</v>
      </c>
      <c r="G347" s="226"/>
      <c r="H347" s="229">
        <v>19.199999999999999</v>
      </c>
      <c r="I347" s="230"/>
      <c r="J347" s="226"/>
      <c r="K347" s="226"/>
      <c r="L347" s="231"/>
      <c r="M347" s="232"/>
      <c r="N347" s="233"/>
      <c r="O347" s="233"/>
      <c r="P347" s="233"/>
      <c r="Q347" s="233"/>
      <c r="R347" s="233"/>
      <c r="S347" s="233"/>
      <c r="T347" s="23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5" t="s">
        <v>125</v>
      </c>
      <c r="AU347" s="235" t="s">
        <v>83</v>
      </c>
      <c r="AV347" s="13" t="s">
        <v>83</v>
      </c>
      <c r="AW347" s="13" t="s">
        <v>127</v>
      </c>
      <c r="AX347" s="13" t="s">
        <v>81</v>
      </c>
      <c r="AY347" s="235" t="s">
        <v>115</v>
      </c>
    </row>
    <row r="348" s="2" customFormat="1" ht="16.5" customHeight="1">
      <c r="A348" s="39"/>
      <c r="B348" s="40"/>
      <c r="C348" s="197" t="s">
        <v>258</v>
      </c>
      <c r="D348" s="197" t="s">
        <v>116</v>
      </c>
      <c r="E348" s="198" t="s">
        <v>621</v>
      </c>
      <c r="F348" s="199" t="s">
        <v>622</v>
      </c>
      <c r="G348" s="200" t="s">
        <v>304</v>
      </c>
      <c r="H348" s="201">
        <v>7.0979999999999999</v>
      </c>
      <c r="I348" s="202"/>
      <c r="J348" s="203">
        <f>ROUND(I348*H348,2)</f>
        <v>0</v>
      </c>
      <c r="K348" s="199" t="s">
        <v>120</v>
      </c>
      <c r="L348" s="45"/>
      <c r="M348" s="204" t="s">
        <v>19</v>
      </c>
      <c r="N348" s="205" t="s">
        <v>44</v>
      </c>
      <c r="O348" s="85"/>
      <c r="P348" s="206">
        <f>O348*H348</f>
        <v>0</v>
      </c>
      <c r="Q348" s="206">
        <v>0</v>
      </c>
      <c r="R348" s="206">
        <f>Q348*H348</f>
        <v>0</v>
      </c>
      <c r="S348" s="206">
        <v>0</v>
      </c>
      <c r="T348" s="207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08" t="s">
        <v>114</v>
      </c>
      <c r="AT348" s="208" t="s">
        <v>116</v>
      </c>
      <c r="AU348" s="208" t="s">
        <v>83</v>
      </c>
      <c r="AY348" s="18" t="s">
        <v>115</v>
      </c>
      <c r="BE348" s="209">
        <f>IF(N348="základní",J348,0)</f>
        <v>0</v>
      </c>
      <c r="BF348" s="209">
        <f>IF(N348="snížená",J348,0)</f>
        <v>0</v>
      </c>
      <c r="BG348" s="209">
        <f>IF(N348="zákl. přenesená",J348,0)</f>
        <v>0</v>
      </c>
      <c r="BH348" s="209">
        <f>IF(N348="sníž. přenesená",J348,0)</f>
        <v>0</v>
      </c>
      <c r="BI348" s="209">
        <f>IF(N348="nulová",J348,0)</f>
        <v>0</v>
      </c>
      <c r="BJ348" s="18" t="s">
        <v>81</v>
      </c>
      <c r="BK348" s="209">
        <f>ROUND(I348*H348,2)</f>
        <v>0</v>
      </c>
      <c r="BL348" s="18" t="s">
        <v>114</v>
      </c>
      <c r="BM348" s="208" t="s">
        <v>623</v>
      </c>
    </row>
    <row r="349" s="2" customFormat="1">
      <c r="A349" s="39"/>
      <c r="B349" s="40"/>
      <c r="C349" s="41"/>
      <c r="D349" s="210" t="s">
        <v>123</v>
      </c>
      <c r="E349" s="41"/>
      <c r="F349" s="211" t="s">
        <v>624</v>
      </c>
      <c r="G349" s="41"/>
      <c r="H349" s="41"/>
      <c r="I349" s="212"/>
      <c r="J349" s="41"/>
      <c r="K349" s="41"/>
      <c r="L349" s="45"/>
      <c r="M349" s="213"/>
      <c r="N349" s="214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123</v>
      </c>
      <c r="AU349" s="18" t="s">
        <v>83</v>
      </c>
    </row>
    <row r="350" s="12" customFormat="1">
      <c r="A350" s="12"/>
      <c r="B350" s="215"/>
      <c r="C350" s="216"/>
      <c r="D350" s="210" t="s">
        <v>125</v>
      </c>
      <c r="E350" s="217" t="s">
        <v>19</v>
      </c>
      <c r="F350" s="218" t="s">
        <v>357</v>
      </c>
      <c r="G350" s="216"/>
      <c r="H350" s="217" t="s">
        <v>19</v>
      </c>
      <c r="I350" s="219"/>
      <c r="J350" s="216"/>
      <c r="K350" s="216"/>
      <c r="L350" s="220"/>
      <c r="M350" s="221"/>
      <c r="N350" s="222"/>
      <c r="O350" s="222"/>
      <c r="P350" s="222"/>
      <c r="Q350" s="222"/>
      <c r="R350" s="222"/>
      <c r="S350" s="222"/>
      <c r="T350" s="223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T350" s="224" t="s">
        <v>125</v>
      </c>
      <c r="AU350" s="224" t="s">
        <v>83</v>
      </c>
      <c r="AV350" s="12" t="s">
        <v>81</v>
      </c>
      <c r="AW350" s="12" t="s">
        <v>127</v>
      </c>
      <c r="AX350" s="12" t="s">
        <v>73</v>
      </c>
      <c r="AY350" s="224" t="s">
        <v>115</v>
      </c>
    </row>
    <row r="351" s="12" customFormat="1">
      <c r="A351" s="12"/>
      <c r="B351" s="215"/>
      <c r="C351" s="216"/>
      <c r="D351" s="210" t="s">
        <v>125</v>
      </c>
      <c r="E351" s="217" t="s">
        <v>19</v>
      </c>
      <c r="F351" s="218" t="s">
        <v>625</v>
      </c>
      <c r="G351" s="216"/>
      <c r="H351" s="217" t="s">
        <v>19</v>
      </c>
      <c r="I351" s="219"/>
      <c r="J351" s="216"/>
      <c r="K351" s="216"/>
      <c r="L351" s="220"/>
      <c r="M351" s="221"/>
      <c r="N351" s="222"/>
      <c r="O351" s="222"/>
      <c r="P351" s="222"/>
      <c r="Q351" s="222"/>
      <c r="R351" s="222"/>
      <c r="S351" s="222"/>
      <c r="T351" s="223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T351" s="224" t="s">
        <v>125</v>
      </c>
      <c r="AU351" s="224" t="s">
        <v>83</v>
      </c>
      <c r="AV351" s="12" t="s">
        <v>81</v>
      </c>
      <c r="AW351" s="12" t="s">
        <v>127</v>
      </c>
      <c r="AX351" s="12" t="s">
        <v>73</v>
      </c>
      <c r="AY351" s="224" t="s">
        <v>115</v>
      </c>
    </row>
    <row r="352" s="12" customFormat="1">
      <c r="A352" s="12"/>
      <c r="B352" s="215"/>
      <c r="C352" s="216"/>
      <c r="D352" s="210" t="s">
        <v>125</v>
      </c>
      <c r="E352" s="217" t="s">
        <v>19</v>
      </c>
      <c r="F352" s="218" t="s">
        <v>626</v>
      </c>
      <c r="G352" s="216"/>
      <c r="H352" s="217" t="s">
        <v>19</v>
      </c>
      <c r="I352" s="219"/>
      <c r="J352" s="216"/>
      <c r="K352" s="216"/>
      <c r="L352" s="220"/>
      <c r="M352" s="221"/>
      <c r="N352" s="222"/>
      <c r="O352" s="222"/>
      <c r="P352" s="222"/>
      <c r="Q352" s="222"/>
      <c r="R352" s="222"/>
      <c r="S352" s="222"/>
      <c r="T352" s="223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T352" s="224" t="s">
        <v>125</v>
      </c>
      <c r="AU352" s="224" t="s">
        <v>83</v>
      </c>
      <c r="AV352" s="12" t="s">
        <v>81</v>
      </c>
      <c r="AW352" s="12" t="s">
        <v>127</v>
      </c>
      <c r="AX352" s="12" t="s">
        <v>73</v>
      </c>
      <c r="AY352" s="224" t="s">
        <v>115</v>
      </c>
    </row>
    <row r="353" s="12" customFormat="1">
      <c r="A353" s="12"/>
      <c r="B353" s="215"/>
      <c r="C353" s="216"/>
      <c r="D353" s="210" t="s">
        <v>125</v>
      </c>
      <c r="E353" s="217" t="s">
        <v>19</v>
      </c>
      <c r="F353" s="218" t="s">
        <v>627</v>
      </c>
      <c r="G353" s="216"/>
      <c r="H353" s="217" t="s">
        <v>19</v>
      </c>
      <c r="I353" s="219"/>
      <c r="J353" s="216"/>
      <c r="K353" s="216"/>
      <c r="L353" s="220"/>
      <c r="M353" s="221"/>
      <c r="N353" s="222"/>
      <c r="O353" s="222"/>
      <c r="P353" s="222"/>
      <c r="Q353" s="222"/>
      <c r="R353" s="222"/>
      <c r="S353" s="222"/>
      <c r="T353" s="223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T353" s="224" t="s">
        <v>125</v>
      </c>
      <c r="AU353" s="224" t="s">
        <v>83</v>
      </c>
      <c r="AV353" s="12" t="s">
        <v>81</v>
      </c>
      <c r="AW353" s="12" t="s">
        <v>127</v>
      </c>
      <c r="AX353" s="12" t="s">
        <v>73</v>
      </c>
      <c r="AY353" s="224" t="s">
        <v>115</v>
      </c>
    </row>
    <row r="354" s="12" customFormat="1">
      <c r="A354" s="12"/>
      <c r="B354" s="215"/>
      <c r="C354" s="216"/>
      <c r="D354" s="210" t="s">
        <v>125</v>
      </c>
      <c r="E354" s="217" t="s">
        <v>19</v>
      </c>
      <c r="F354" s="218" t="s">
        <v>628</v>
      </c>
      <c r="G354" s="216"/>
      <c r="H354" s="217" t="s">
        <v>19</v>
      </c>
      <c r="I354" s="219"/>
      <c r="J354" s="216"/>
      <c r="K354" s="216"/>
      <c r="L354" s="220"/>
      <c r="M354" s="221"/>
      <c r="N354" s="222"/>
      <c r="O354" s="222"/>
      <c r="P354" s="222"/>
      <c r="Q354" s="222"/>
      <c r="R354" s="222"/>
      <c r="S354" s="222"/>
      <c r="T354" s="223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T354" s="224" t="s">
        <v>125</v>
      </c>
      <c r="AU354" s="224" t="s">
        <v>83</v>
      </c>
      <c r="AV354" s="12" t="s">
        <v>81</v>
      </c>
      <c r="AW354" s="12" t="s">
        <v>127</v>
      </c>
      <c r="AX354" s="12" t="s">
        <v>73</v>
      </c>
      <c r="AY354" s="224" t="s">
        <v>115</v>
      </c>
    </row>
    <row r="355" s="13" customFormat="1">
      <c r="A355" s="13"/>
      <c r="B355" s="225"/>
      <c r="C355" s="226"/>
      <c r="D355" s="210" t="s">
        <v>125</v>
      </c>
      <c r="E355" s="227" t="s">
        <v>19</v>
      </c>
      <c r="F355" s="228" t="s">
        <v>629</v>
      </c>
      <c r="G355" s="226"/>
      <c r="H355" s="229">
        <v>7.0979999999999999</v>
      </c>
      <c r="I355" s="230"/>
      <c r="J355" s="226"/>
      <c r="K355" s="226"/>
      <c r="L355" s="231"/>
      <c r="M355" s="232"/>
      <c r="N355" s="233"/>
      <c r="O355" s="233"/>
      <c r="P355" s="233"/>
      <c r="Q355" s="233"/>
      <c r="R355" s="233"/>
      <c r="S355" s="233"/>
      <c r="T355" s="23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5" t="s">
        <v>125</v>
      </c>
      <c r="AU355" s="235" t="s">
        <v>83</v>
      </c>
      <c r="AV355" s="13" t="s">
        <v>83</v>
      </c>
      <c r="AW355" s="13" t="s">
        <v>127</v>
      </c>
      <c r="AX355" s="13" t="s">
        <v>81</v>
      </c>
      <c r="AY355" s="235" t="s">
        <v>115</v>
      </c>
    </row>
    <row r="356" s="2" customFormat="1" ht="16.5" customHeight="1">
      <c r="A356" s="39"/>
      <c r="B356" s="40"/>
      <c r="C356" s="197" t="s">
        <v>630</v>
      </c>
      <c r="D356" s="197" t="s">
        <v>116</v>
      </c>
      <c r="E356" s="198" t="s">
        <v>631</v>
      </c>
      <c r="F356" s="199" t="s">
        <v>632</v>
      </c>
      <c r="G356" s="200" t="s">
        <v>304</v>
      </c>
      <c r="H356" s="201">
        <v>2.48</v>
      </c>
      <c r="I356" s="202"/>
      <c r="J356" s="203">
        <f>ROUND(I356*H356,2)</f>
        <v>0</v>
      </c>
      <c r="K356" s="199" t="s">
        <v>120</v>
      </c>
      <c r="L356" s="45"/>
      <c r="M356" s="204" t="s">
        <v>19</v>
      </c>
      <c r="N356" s="205" t="s">
        <v>44</v>
      </c>
      <c r="O356" s="85"/>
      <c r="P356" s="206">
        <f>O356*H356</f>
        <v>0</v>
      </c>
      <c r="Q356" s="206">
        <v>0</v>
      </c>
      <c r="R356" s="206">
        <f>Q356*H356</f>
        <v>0</v>
      </c>
      <c r="S356" s="206">
        <v>0</v>
      </c>
      <c r="T356" s="207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08" t="s">
        <v>114</v>
      </c>
      <c r="AT356" s="208" t="s">
        <v>116</v>
      </c>
      <c r="AU356" s="208" t="s">
        <v>83</v>
      </c>
      <c r="AY356" s="18" t="s">
        <v>115</v>
      </c>
      <c r="BE356" s="209">
        <f>IF(N356="základní",J356,0)</f>
        <v>0</v>
      </c>
      <c r="BF356" s="209">
        <f>IF(N356="snížená",J356,0)</f>
        <v>0</v>
      </c>
      <c r="BG356" s="209">
        <f>IF(N356="zákl. přenesená",J356,0)</f>
        <v>0</v>
      </c>
      <c r="BH356" s="209">
        <f>IF(N356="sníž. přenesená",J356,0)</f>
        <v>0</v>
      </c>
      <c r="BI356" s="209">
        <f>IF(N356="nulová",J356,0)</f>
        <v>0</v>
      </c>
      <c r="BJ356" s="18" t="s">
        <v>81</v>
      </c>
      <c r="BK356" s="209">
        <f>ROUND(I356*H356,2)</f>
        <v>0</v>
      </c>
      <c r="BL356" s="18" t="s">
        <v>114</v>
      </c>
      <c r="BM356" s="208" t="s">
        <v>633</v>
      </c>
    </row>
    <row r="357" s="2" customFormat="1">
      <c r="A357" s="39"/>
      <c r="B357" s="40"/>
      <c r="C357" s="41"/>
      <c r="D357" s="210" t="s">
        <v>123</v>
      </c>
      <c r="E357" s="41"/>
      <c r="F357" s="211" t="s">
        <v>634</v>
      </c>
      <c r="G357" s="41"/>
      <c r="H357" s="41"/>
      <c r="I357" s="212"/>
      <c r="J357" s="41"/>
      <c r="K357" s="41"/>
      <c r="L357" s="45"/>
      <c r="M357" s="213"/>
      <c r="N357" s="214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123</v>
      </c>
      <c r="AU357" s="18" t="s">
        <v>83</v>
      </c>
    </row>
    <row r="358" s="12" customFormat="1">
      <c r="A358" s="12"/>
      <c r="B358" s="215"/>
      <c r="C358" s="216"/>
      <c r="D358" s="210" t="s">
        <v>125</v>
      </c>
      <c r="E358" s="217" t="s">
        <v>19</v>
      </c>
      <c r="F358" s="218" t="s">
        <v>357</v>
      </c>
      <c r="G358" s="216"/>
      <c r="H358" s="217" t="s">
        <v>19</v>
      </c>
      <c r="I358" s="219"/>
      <c r="J358" s="216"/>
      <c r="K358" s="216"/>
      <c r="L358" s="220"/>
      <c r="M358" s="221"/>
      <c r="N358" s="222"/>
      <c r="O358" s="222"/>
      <c r="P358" s="222"/>
      <c r="Q358" s="222"/>
      <c r="R358" s="222"/>
      <c r="S358" s="222"/>
      <c r="T358" s="223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T358" s="224" t="s">
        <v>125</v>
      </c>
      <c r="AU358" s="224" t="s">
        <v>83</v>
      </c>
      <c r="AV358" s="12" t="s">
        <v>81</v>
      </c>
      <c r="AW358" s="12" t="s">
        <v>127</v>
      </c>
      <c r="AX358" s="12" t="s">
        <v>73</v>
      </c>
      <c r="AY358" s="224" t="s">
        <v>115</v>
      </c>
    </row>
    <row r="359" s="12" customFormat="1">
      <c r="A359" s="12"/>
      <c r="B359" s="215"/>
      <c r="C359" s="216"/>
      <c r="D359" s="210" t="s">
        <v>125</v>
      </c>
      <c r="E359" s="217" t="s">
        <v>19</v>
      </c>
      <c r="F359" s="218" t="s">
        <v>635</v>
      </c>
      <c r="G359" s="216"/>
      <c r="H359" s="217" t="s">
        <v>19</v>
      </c>
      <c r="I359" s="219"/>
      <c r="J359" s="216"/>
      <c r="K359" s="216"/>
      <c r="L359" s="220"/>
      <c r="M359" s="221"/>
      <c r="N359" s="222"/>
      <c r="O359" s="222"/>
      <c r="P359" s="222"/>
      <c r="Q359" s="222"/>
      <c r="R359" s="222"/>
      <c r="S359" s="222"/>
      <c r="T359" s="223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T359" s="224" t="s">
        <v>125</v>
      </c>
      <c r="AU359" s="224" t="s">
        <v>83</v>
      </c>
      <c r="AV359" s="12" t="s">
        <v>81</v>
      </c>
      <c r="AW359" s="12" t="s">
        <v>127</v>
      </c>
      <c r="AX359" s="12" t="s">
        <v>73</v>
      </c>
      <c r="AY359" s="224" t="s">
        <v>115</v>
      </c>
    </row>
    <row r="360" s="12" customFormat="1">
      <c r="A360" s="12"/>
      <c r="B360" s="215"/>
      <c r="C360" s="216"/>
      <c r="D360" s="210" t="s">
        <v>125</v>
      </c>
      <c r="E360" s="217" t="s">
        <v>19</v>
      </c>
      <c r="F360" s="218" t="s">
        <v>636</v>
      </c>
      <c r="G360" s="216"/>
      <c r="H360" s="217" t="s">
        <v>19</v>
      </c>
      <c r="I360" s="219"/>
      <c r="J360" s="216"/>
      <c r="K360" s="216"/>
      <c r="L360" s="220"/>
      <c r="M360" s="221"/>
      <c r="N360" s="222"/>
      <c r="O360" s="222"/>
      <c r="P360" s="222"/>
      <c r="Q360" s="222"/>
      <c r="R360" s="222"/>
      <c r="S360" s="222"/>
      <c r="T360" s="223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T360" s="224" t="s">
        <v>125</v>
      </c>
      <c r="AU360" s="224" t="s">
        <v>83</v>
      </c>
      <c r="AV360" s="12" t="s">
        <v>81</v>
      </c>
      <c r="AW360" s="12" t="s">
        <v>127</v>
      </c>
      <c r="AX360" s="12" t="s">
        <v>73</v>
      </c>
      <c r="AY360" s="224" t="s">
        <v>115</v>
      </c>
    </row>
    <row r="361" s="12" customFormat="1">
      <c r="A361" s="12"/>
      <c r="B361" s="215"/>
      <c r="C361" s="216"/>
      <c r="D361" s="210" t="s">
        <v>125</v>
      </c>
      <c r="E361" s="217" t="s">
        <v>19</v>
      </c>
      <c r="F361" s="218" t="s">
        <v>637</v>
      </c>
      <c r="G361" s="216"/>
      <c r="H361" s="217" t="s">
        <v>19</v>
      </c>
      <c r="I361" s="219"/>
      <c r="J361" s="216"/>
      <c r="K361" s="216"/>
      <c r="L361" s="220"/>
      <c r="M361" s="221"/>
      <c r="N361" s="222"/>
      <c r="O361" s="222"/>
      <c r="P361" s="222"/>
      <c r="Q361" s="222"/>
      <c r="R361" s="222"/>
      <c r="S361" s="222"/>
      <c r="T361" s="223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T361" s="224" t="s">
        <v>125</v>
      </c>
      <c r="AU361" s="224" t="s">
        <v>83</v>
      </c>
      <c r="AV361" s="12" t="s">
        <v>81</v>
      </c>
      <c r="AW361" s="12" t="s">
        <v>127</v>
      </c>
      <c r="AX361" s="12" t="s">
        <v>73</v>
      </c>
      <c r="AY361" s="224" t="s">
        <v>115</v>
      </c>
    </row>
    <row r="362" s="13" customFormat="1">
      <c r="A362" s="13"/>
      <c r="B362" s="225"/>
      <c r="C362" s="226"/>
      <c r="D362" s="210" t="s">
        <v>125</v>
      </c>
      <c r="E362" s="227" t="s">
        <v>19</v>
      </c>
      <c r="F362" s="228" t="s">
        <v>638</v>
      </c>
      <c r="G362" s="226"/>
      <c r="H362" s="229">
        <v>2.48</v>
      </c>
      <c r="I362" s="230"/>
      <c r="J362" s="226"/>
      <c r="K362" s="226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125</v>
      </c>
      <c r="AU362" s="235" t="s">
        <v>83</v>
      </c>
      <c r="AV362" s="13" t="s">
        <v>83</v>
      </c>
      <c r="AW362" s="13" t="s">
        <v>127</v>
      </c>
      <c r="AX362" s="13" t="s">
        <v>81</v>
      </c>
      <c r="AY362" s="235" t="s">
        <v>115</v>
      </c>
    </row>
    <row r="363" s="11" customFormat="1" ht="22.8" customHeight="1">
      <c r="A363" s="11"/>
      <c r="B363" s="183"/>
      <c r="C363" s="184"/>
      <c r="D363" s="185" t="s">
        <v>72</v>
      </c>
      <c r="E363" s="245" t="s">
        <v>148</v>
      </c>
      <c r="F363" s="245" t="s">
        <v>639</v>
      </c>
      <c r="G363" s="184"/>
      <c r="H363" s="184"/>
      <c r="I363" s="187"/>
      <c r="J363" s="246">
        <f>BK363</f>
        <v>0</v>
      </c>
      <c r="K363" s="184"/>
      <c r="L363" s="189"/>
      <c r="M363" s="190"/>
      <c r="N363" s="191"/>
      <c r="O363" s="191"/>
      <c r="P363" s="192">
        <f>SUM(P364:P406)</f>
        <v>0</v>
      </c>
      <c r="Q363" s="191"/>
      <c r="R363" s="192">
        <f>SUM(R364:R406)</f>
        <v>0</v>
      </c>
      <c r="S363" s="191"/>
      <c r="T363" s="193">
        <f>SUM(T364:T406)</f>
        <v>0</v>
      </c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  <c r="AE363" s="11"/>
      <c r="AR363" s="194" t="s">
        <v>81</v>
      </c>
      <c r="AT363" s="195" t="s">
        <v>72</v>
      </c>
      <c r="AU363" s="195" t="s">
        <v>81</v>
      </c>
      <c r="AY363" s="194" t="s">
        <v>115</v>
      </c>
      <c r="BK363" s="196">
        <f>SUM(BK364:BK406)</f>
        <v>0</v>
      </c>
    </row>
    <row r="364" s="2" customFormat="1" ht="16.5" customHeight="1">
      <c r="A364" s="39"/>
      <c r="B364" s="40"/>
      <c r="C364" s="197" t="s">
        <v>640</v>
      </c>
      <c r="D364" s="197" t="s">
        <v>116</v>
      </c>
      <c r="E364" s="198" t="s">
        <v>641</v>
      </c>
      <c r="F364" s="199" t="s">
        <v>642</v>
      </c>
      <c r="G364" s="200" t="s">
        <v>389</v>
      </c>
      <c r="H364" s="201">
        <v>161.602</v>
      </c>
      <c r="I364" s="202"/>
      <c r="J364" s="203">
        <f>ROUND(I364*H364,2)</f>
        <v>0</v>
      </c>
      <c r="K364" s="199" t="s">
        <v>120</v>
      </c>
      <c r="L364" s="45"/>
      <c r="M364" s="204" t="s">
        <v>19</v>
      </c>
      <c r="N364" s="205" t="s">
        <v>44</v>
      </c>
      <c r="O364" s="85"/>
      <c r="P364" s="206">
        <f>O364*H364</f>
        <v>0</v>
      </c>
      <c r="Q364" s="206">
        <v>0</v>
      </c>
      <c r="R364" s="206">
        <f>Q364*H364</f>
        <v>0</v>
      </c>
      <c r="S364" s="206">
        <v>0</v>
      </c>
      <c r="T364" s="207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08" t="s">
        <v>114</v>
      </c>
      <c r="AT364" s="208" t="s">
        <v>116</v>
      </c>
      <c r="AU364" s="208" t="s">
        <v>83</v>
      </c>
      <c r="AY364" s="18" t="s">
        <v>115</v>
      </c>
      <c r="BE364" s="209">
        <f>IF(N364="základní",J364,0)</f>
        <v>0</v>
      </c>
      <c r="BF364" s="209">
        <f>IF(N364="snížená",J364,0)</f>
        <v>0</v>
      </c>
      <c r="BG364" s="209">
        <f>IF(N364="zákl. přenesená",J364,0)</f>
        <v>0</v>
      </c>
      <c r="BH364" s="209">
        <f>IF(N364="sníž. přenesená",J364,0)</f>
        <v>0</v>
      </c>
      <c r="BI364" s="209">
        <f>IF(N364="nulová",J364,0)</f>
        <v>0</v>
      </c>
      <c r="BJ364" s="18" t="s">
        <v>81</v>
      </c>
      <c r="BK364" s="209">
        <f>ROUND(I364*H364,2)</f>
        <v>0</v>
      </c>
      <c r="BL364" s="18" t="s">
        <v>114</v>
      </c>
      <c r="BM364" s="208" t="s">
        <v>643</v>
      </c>
    </row>
    <row r="365" s="2" customFormat="1">
      <c r="A365" s="39"/>
      <c r="B365" s="40"/>
      <c r="C365" s="41"/>
      <c r="D365" s="210" t="s">
        <v>123</v>
      </c>
      <c r="E365" s="41"/>
      <c r="F365" s="211" t="s">
        <v>644</v>
      </c>
      <c r="G365" s="41"/>
      <c r="H365" s="41"/>
      <c r="I365" s="212"/>
      <c r="J365" s="41"/>
      <c r="K365" s="41"/>
      <c r="L365" s="45"/>
      <c r="M365" s="213"/>
      <c r="N365" s="214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123</v>
      </c>
      <c r="AU365" s="18" t="s">
        <v>83</v>
      </c>
    </row>
    <row r="366" s="12" customFormat="1">
      <c r="A366" s="12"/>
      <c r="B366" s="215"/>
      <c r="C366" s="216"/>
      <c r="D366" s="210" t="s">
        <v>125</v>
      </c>
      <c r="E366" s="217" t="s">
        <v>19</v>
      </c>
      <c r="F366" s="218" t="s">
        <v>645</v>
      </c>
      <c r="G366" s="216"/>
      <c r="H366" s="217" t="s">
        <v>19</v>
      </c>
      <c r="I366" s="219"/>
      <c r="J366" s="216"/>
      <c r="K366" s="216"/>
      <c r="L366" s="220"/>
      <c r="M366" s="221"/>
      <c r="N366" s="222"/>
      <c r="O366" s="222"/>
      <c r="P366" s="222"/>
      <c r="Q366" s="222"/>
      <c r="R366" s="222"/>
      <c r="S366" s="222"/>
      <c r="T366" s="223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T366" s="224" t="s">
        <v>125</v>
      </c>
      <c r="AU366" s="224" t="s">
        <v>83</v>
      </c>
      <c r="AV366" s="12" t="s">
        <v>81</v>
      </c>
      <c r="AW366" s="12" t="s">
        <v>127</v>
      </c>
      <c r="AX366" s="12" t="s">
        <v>73</v>
      </c>
      <c r="AY366" s="224" t="s">
        <v>115</v>
      </c>
    </row>
    <row r="367" s="12" customFormat="1">
      <c r="A367" s="12"/>
      <c r="B367" s="215"/>
      <c r="C367" s="216"/>
      <c r="D367" s="210" t="s">
        <v>125</v>
      </c>
      <c r="E367" s="217" t="s">
        <v>19</v>
      </c>
      <c r="F367" s="218" t="s">
        <v>646</v>
      </c>
      <c r="G367" s="216"/>
      <c r="H367" s="217" t="s">
        <v>19</v>
      </c>
      <c r="I367" s="219"/>
      <c r="J367" s="216"/>
      <c r="K367" s="216"/>
      <c r="L367" s="220"/>
      <c r="M367" s="221"/>
      <c r="N367" s="222"/>
      <c r="O367" s="222"/>
      <c r="P367" s="222"/>
      <c r="Q367" s="222"/>
      <c r="R367" s="222"/>
      <c r="S367" s="222"/>
      <c r="T367" s="223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T367" s="224" t="s">
        <v>125</v>
      </c>
      <c r="AU367" s="224" t="s">
        <v>83</v>
      </c>
      <c r="AV367" s="12" t="s">
        <v>81</v>
      </c>
      <c r="AW367" s="12" t="s">
        <v>127</v>
      </c>
      <c r="AX367" s="12" t="s">
        <v>73</v>
      </c>
      <c r="AY367" s="224" t="s">
        <v>115</v>
      </c>
    </row>
    <row r="368" s="13" customFormat="1">
      <c r="A368" s="13"/>
      <c r="B368" s="225"/>
      <c r="C368" s="226"/>
      <c r="D368" s="210" t="s">
        <v>125</v>
      </c>
      <c r="E368" s="227" t="s">
        <v>19</v>
      </c>
      <c r="F368" s="228" t="s">
        <v>647</v>
      </c>
      <c r="G368" s="226"/>
      <c r="H368" s="229">
        <v>161.60199999999998</v>
      </c>
      <c r="I368" s="230"/>
      <c r="J368" s="226"/>
      <c r="K368" s="226"/>
      <c r="L368" s="231"/>
      <c r="M368" s="232"/>
      <c r="N368" s="233"/>
      <c r="O368" s="233"/>
      <c r="P368" s="233"/>
      <c r="Q368" s="233"/>
      <c r="R368" s="233"/>
      <c r="S368" s="233"/>
      <c r="T368" s="23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5" t="s">
        <v>125</v>
      </c>
      <c r="AU368" s="235" t="s">
        <v>83</v>
      </c>
      <c r="AV368" s="13" t="s">
        <v>83</v>
      </c>
      <c r="AW368" s="13" t="s">
        <v>127</v>
      </c>
      <c r="AX368" s="13" t="s">
        <v>81</v>
      </c>
      <c r="AY368" s="235" t="s">
        <v>115</v>
      </c>
    </row>
    <row r="369" s="2" customFormat="1" ht="16.5" customHeight="1">
      <c r="A369" s="39"/>
      <c r="B369" s="40"/>
      <c r="C369" s="197" t="s">
        <v>648</v>
      </c>
      <c r="D369" s="197" t="s">
        <v>116</v>
      </c>
      <c r="E369" s="198" t="s">
        <v>649</v>
      </c>
      <c r="F369" s="199" t="s">
        <v>650</v>
      </c>
      <c r="G369" s="200" t="s">
        <v>389</v>
      </c>
      <c r="H369" s="201">
        <v>36</v>
      </c>
      <c r="I369" s="202"/>
      <c r="J369" s="203">
        <f>ROUND(I369*H369,2)</f>
        <v>0</v>
      </c>
      <c r="K369" s="199" t="s">
        <v>120</v>
      </c>
      <c r="L369" s="45"/>
      <c r="M369" s="204" t="s">
        <v>19</v>
      </c>
      <c r="N369" s="205" t="s">
        <v>44</v>
      </c>
      <c r="O369" s="85"/>
      <c r="P369" s="206">
        <f>O369*H369</f>
        <v>0</v>
      </c>
      <c r="Q369" s="206">
        <v>0</v>
      </c>
      <c r="R369" s="206">
        <f>Q369*H369</f>
        <v>0</v>
      </c>
      <c r="S369" s="206">
        <v>0</v>
      </c>
      <c r="T369" s="207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08" t="s">
        <v>114</v>
      </c>
      <c r="AT369" s="208" t="s">
        <v>116</v>
      </c>
      <c r="AU369" s="208" t="s">
        <v>83</v>
      </c>
      <c r="AY369" s="18" t="s">
        <v>115</v>
      </c>
      <c r="BE369" s="209">
        <f>IF(N369="základní",J369,0)</f>
        <v>0</v>
      </c>
      <c r="BF369" s="209">
        <f>IF(N369="snížená",J369,0)</f>
        <v>0</v>
      </c>
      <c r="BG369" s="209">
        <f>IF(N369="zákl. přenesená",J369,0)</f>
        <v>0</v>
      </c>
      <c r="BH369" s="209">
        <f>IF(N369="sníž. přenesená",J369,0)</f>
        <v>0</v>
      </c>
      <c r="BI369" s="209">
        <f>IF(N369="nulová",J369,0)</f>
        <v>0</v>
      </c>
      <c r="BJ369" s="18" t="s">
        <v>81</v>
      </c>
      <c r="BK369" s="209">
        <f>ROUND(I369*H369,2)</f>
        <v>0</v>
      </c>
      <c r="BL369" s="18" t="s">
        <v>114</v>
      </c>
      <c r="BM369" s="208" t="s">
        <v>651</v>
      </c>
    </row>
    <row r="370" s="2" customFormat="1">
      <c r="A370" s="39"/>
      <c r="B370" s="40"/>
      <c r="C370" s="41"/>
      <c r="D370" s="210" t="s">
        <v>123</v>
      </c>
      <c r="E370" s="41"/>
      <c r="F370" s="211" t="s">
        <v>644</v>
      </c>
      <c r="G370" s="41"/>
      <c r="H370" s="41"/>
      <c r="I370" s="212"/>
      <c r="J370" s="41"/>
      <c r="K370" s="41"/>
      <c r="L370" s="45"/>
      <c r="M370" s="213"/>
      <c r="N370" s="214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123</v>
      </c>
      <c r="AU370" s="18" t="s">
        <v>83</v>
      </c>
    </row>
    <row r="371" s="12" customFormat="1">
      <c r="A371" s="12"/>
      <c r="B371" s="215"/>
      <c r="C371" s="216"/>
      <c r="D371" s="210" t="s">
        <v>125</v>
      </c>
      <c r="E371" s="217" t="s">
        <v>19</v>
      </c>
      <c r="F371" s="218" t="s">
        <v>652</v>
      </c>
      <c r="G371" s="216"/>
      <c r="H371" s="217" t="s">
        <v>19</v>
      </c>
      <c r="I371" s="219"/>
      <c r="J371" s="216"/>
      <c r="K371" s="216"/>
      <c r="L371" s="220"/>
      <c r="M371" s="221"/>
      <c r="N371" s="222"/>
      <c r="O371" s="222"/>
      <c r="P371" s="222"/>
      <c r="Q371" s="222"/>
      <c r="R371" s="222"/>
      <c r="S371" s="222"/>
      <c r="T371" s="223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T371" s="224" t="s">
        <v>125</v>
      </c>
      <c r="AU371" s="224" t="s">
        <v>83</v>
      </c>
      <c r="AV371" s="12" t="s">
        <v>81</v>
      </c>
      <c r="AW371" s="12" t="s">
        <v>127</v>
      </c>
      <c r="AX371" s="12" t="s">
        <v>73</v>
      </c>
      <c r="AY371" s="224" t="s">
        <v>115</v>
      </c>
    </row>
    <row r="372" s="13" customFormat="1">
      <c r="A372" s="13"/>
      <c r="B372" s="225"/>
      <c r="C372" s="226"/>
      <c r="D372" s="210" t="s">
        <v>125</v>
      </c>
      <c r="E372" s="227" t="s">
        <v>19</v>
      </c>
      <c r="F372" s="228" t="s">
        <v>653</v>
      </c>
      <c r="G372" s="226"/>
      <c r="H372" s="229">
        <v>36</v>
      </c>
      <c r="I372" s="230"/>
      <c r="J372" s="226"/>
      <c r="K372" s="226"/>
      <c r="L372" s="231"/>
      <c r="M372" s="232"/>
      <c r="N372" s="233"/>
      <c r="O372" s="233"/>
      <c r="P372" s="233"/>
      <c r="Q372" s="233"/>
      <c r="R372" s="233"/>
      <c r="S372" s="233"/>
      <c r="T372" s="23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5" t="s">
        <v>125</v>
      </c>
      <c r="AU372" s="235" t="s">
        <v>83</v>
      </c>
      <c r="AV372" s="13" t="s">
        <v>83</v>
      </c>
      <c r="AW372" s="13" t="s">
        <v>127</v>
      </c>
      <c r="AX372" s="13" t="s">
        <v>81</v>
      </c>
      <c r="AY372" s="235" t="s">
        <v>115</v>
      </c>
    </row>
    <row r="373" s="2" customFormat="1" ht="16.5" customHeight="1">
      <c r="A373" s="39"/>
      <c r="B373" s="40"/>
      <c r="C373" s="197" t="s">
        <v>654</v>
      </c>
      <c r="D373" s="197" t="s">
        <v>116</v>
      </c>
      <c r="E373" s="198" t="s">
        <v>655</v>
      </c>
      <c r="F373" s="199" t="s">
        <v>656</v>
      </c>
      <c r="G373" s="200" t="s">
        <v>389</v>
      </c>
      <c r="H373" s="201">
        <v>80.801000000000002</v>
      </c>
      <c r="I373" s="202"/>
      <c r="J373" s="203">
        <f>ROUND(I373*H373,2)</f>
        <v>0</v>
      </c>
      <c r="K373" s="199" t="s">
        <v>120</v>
      </c>
      <c r="L373" s="45"/>
      <c r="M373" s="204" t="s">
        <v>19</v>
      </c>
      <c r="N373" s="205" t="s">
        <v>44</v>
      </c>
      <c r="O373" s="85"/>
      <c r="P373" s="206">
        <f>O373*H373</f>
        <v>0</v>
      </c>
      <c r="Q373" s="206">
        <v>0</v>
      </c>
      <c r="R373" s="206">
        <f>Q373*H373</f>
        <v>0</v>
      </c>
      <c r="S373" s="206">
        <v>0</v>
      </c>
      <c r="T373" s="207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08" t="s">
        <v>114</v>
      </c>
      <c r="AT373" s="208" t="s">
        <v>116</v>
      </c>
      <c r="AU373" s="208" t="s">
        <v>83</v>
      </c>
      <c r="AY373" s="18" t="s">
        <v>115</v>
      </c>
      <c r="BE373" s="209">
        <f>IF(N373="základní",J373,0)</f>
        <v>0</v>
      </c>
      <c r="BF373" s="209">
        <f>IF(N373="snížená",J373,0)</f>
        <v>0</v>
      </c>
      <c r="BG373" s="209">
        <f>IF(N373="zákl. přenesená",J373,0)</f>
        <v>0</v>
      </c>
      <c r="BH373" s="209">
        <f>IF(N373="sníž. přenesená",J373,0)</f>
        <v>0</v>
      </c>
      <c r="BI373" s="209">
        <f>IF(N373="nulová",J373,0)</f>
        <v>0</v>
      </c>
      <c r="BJ373" s="18" t="s">
        <v>81</v>
      </c>
      <c r="BK373" s="209">
        <f>ROUND(I373*H373,2)</f>
        <v>0</v>
      </c>
      <c r="BL373" s="18" t="s">
        <v>114</v>
      </c>
      <c r="BM373" s="208" t="s">
        <v>657</v>
      </c>
    </row>
    <row r="374" s="2" customFormat="1">
      <c r="A374" s="39"/>
      <c r="B374" s="40"/>
      <c r="C374" s="41"/>
      <c r="D374" s="210" t="s">
        <v>123</v>
      </c>
      <c r="E374" s="41"/>
      <c r="F374" s="211" t="s">
        <v>658</v>
      </c>
      <c r="G374" s="41"/>
      <c r="H374" s="41"/>
      <c r="I374" s="212"/>
      <c r="J374" s="41"/>
      <c r="K374" s="41"/>
      <c r="L374" s="45"/>
      <c r="M374" s="213"/>
      <c r="N374" s="214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123</v>
      </c>
      <c r="AU374" s="18" t="s">
        <v>83</v>
      </c>
    </row>
    <row r="375" s="12" customFormat="1">
      <c r="A375" s="12"/>
      <c r="B375" s="215"/>
      <c r="C375" s="216"/>
      <c r="D375" s="210" t="s">
        <v>125</v>
      </c>
      <c r="E375" s="217" t="s">
        <v>19</v>
      </c>
      <c r="F375" s="218" t="s">
        <v>645</v>
      </c>
      <c r="G375" s="216"/>
      <c r="H375" s="217" t="s">
        <v>19</v>
      </c>
      <c r="I375" s="219"/>
      <c r="J375" s="216"/>
      <c r="K375" s="216"/>
      <c r="L375" s="220"/>
      <c r="M375" s="221"/>
      <c r="N375" s="222"/>
      <c r="O375" s="222"/>
      <c r="P375" s="222"/>
      <c r="Q375" s="222"/>
      <c r="R375" s="222"/>
      <c r="S375" s="222"/>
      <c r="T375" s="223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T375" s="224" t="s">
        <v>125</v>
      </c>
      <c r="AU375" s="224" t="s">
        <v>83</v>
      </c>
      <c r="AV375" s="12" t="s">
        <v>81</v>
      </c>
      <c r="AW375" s="12" t="s">
        <v>127</v>
      </c>
      <c r="AX375" s="12" t="s">
        <v>73</v>
      </c>
      <c r="AY375" s="224" t="s">
        <v>115</v>
      </c>
    </row>
    <row r="376" s="12" customFormat="1">
      <c r="A376" s="12"/>
      <c r="B376" s="215"/>
      <c r="C376" s="216"/>
      <c r="D376" s="210" t="s">
        <v>125</v>
      </c>
      <c r="E376" s="217" t="s">
        <v>19</v>
      </c>
      <c r="F376" s="218" t="s">
        <v>659</v>
      </c>
      <c r="G376" s="216"/>
      <c r="H376" s="217" t="s">
        <v>19</v>
      </c>
      <c r="I376" s="219"/>
      <c r="J376" s="216"/>
      <c r="K376" s="216"/>
      <c r="L376" s="220"/>
      <c r="M376" s="221"/>
      <c r="N376" s="222"/>
      <c r="O376" s="222"/>
      <c r="P376" s="222"/>
      <c r="Q376" s="222"/>
      <c r="R376" s="222"/>
      <c r="S376" s="222"/>
      <c r="T376" s="223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T376" s="224" t="s">
        <v>125</v>
      </c>
      <c r="AU376" s="224" t="s">
        <v>83</v>
      </c>
      <c r="AV376" s="12" t="s">
        <v>81</v>
      </c>
      <c r="AW376" s="12" t="s">
        <v>127</v>
      </c>
      <c r="AX376" s="12" t="s">
        <v>73</v>
      </c>
      <c r="AY376" s="224" t="s">
        <v>115</v>
      </c>
    </row>
    <row r="377" s="13" customFormat="1">
      <c r="A377" s="13"/>
      <c r="B377" s="225"/>
      <c r="C377" s="226"/>
      <c r="D377" s="210" t="s">
        <v>125</v>
      </c>
      <c r="E377" s="227" t="s">
        <v>19</v>
      </c>
      <c r="F377" s="228" t="s">
        <v>660</v>
      </c>
      <c r="G377" s="226"/>
      <c r="H377" s="229">
        <v>80.800999999999988</v>
      </c>
      <c r="I377" s="230"/>
      <c r="J377" s="226"/>
      <c r="K377" s="226"/>
      <c r="L377" s="231"/>
      <c r="M377" s="232"/>
      <c r="N377" s="233"/>
      <c r="O377" s="233"/>
      <c r="P377" s="233"/>
      <c r="Q377" s="233"/>
      <c r="R377" s="233"/>
      <c r="S377" s="233"/>
      <c r="T377" s="23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5" t="s">
        <v>125</v>
      </c>
      <c r="AU377" s="235" t="s">
        <v>83</v>
      </c>
      <c r="AV377" s="13" t="s">
        <v>83</v>
      </c>
      <c r="AW377" s="13" t="s">
        <v>127</v>
      </c>
      <c r="AX377" s="13" t="s">
        <v>81</v>
      </c>
      <c r="AY377" s="235" t="s">
        <v>115</v>
      </c>
    </row>
    <row r="378" s="2" customFormat="1" ht="16.5" customHeight="1">
      <c r="A378" s="39"/>
      <c r="B378" s="40"/>
      <c r="C378" s="197" t="s">
        <v>661</v>
      </c>
      <c r="D378" s="197" t="s">
        <v>116</v>
      </c>
      <c r="E378" s="198" t="s">
        <v>662</v>
      </c>
      <c r="F378" s="199" t="s">
        <v>663</v>
      </c>
      <c r="G378" s="200" t="s">
        <v>389</v>
      </c>
      <c r="H378" s="201">
        <v>317.60000000000002</v>
      </c>
      <c r="I378" s="202"/>
      <c r="J378" s="203">
        <f>ROUND(I378*H378,2)</f>
        <v>0</v>
      </c>
      <c r="K378" s="199" t="s">
        <v>120</v>
      </c>
      <c r="L378" s="45"/>
      <c r="M378" s="204" t="s">
        <v>19</v>
      </c>
      <c r="N378" s="205" t="s">
        <v>44</v>
      </c>
      <c r="O378" s="85"/>
      <c r="P378" s="206">
        <f>O378*H378</f>
        <v>0</v>
      </c>
      <c r="Q378" s="206">
        <v>0</v>
      </c>
      <c r="R378" s="206">
        <f>Q378*H378</f>
        <v>0</v>
      </c>
      <c r="S378" s="206">
        <v>0</v>
      </c>
      <c r="T378" s="207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08" t="s">
        <v>114</v>
      </c>
      <c r="AT378" s="208" t="s">
        <v>116</v>
      </c>
      <c r="AU378" s="208" t="s">
        <v>83</v>
      </c>
      <c r="AY378" s="18" t="s">
        <v>115</v>
      </c>
      <c r="BE378" s="209">
        <f>IF(N378="základní",J378,0)</f>
        <v>0</v>
      </c>
      <c r="BF378" s="209">
        <f>IF(N378="snížená",J378,0)</f>
        <v>0</v>
      </c>
      <c r="BG378" s="209">
        <f>IF(N378="zákl. přenesená",J378,0)</f>
        <v>0</v>
      </c>
      <c r="BH378" s="209">
        <f>IF(N378="sníž. přenesená",J378,0)</f>
        <v>0</v>
      </c>
      <c r="BI378" s="209">
        <f>IF(N378="nulová",J378,0)</f>
        <v>0</v>
      </c>
      <c r="BJ378" s="18" t="s">
        <v>81</v>
      </c>
      <c r="BK378" s="209">
        <f>ROUND(I378*H378,2)</f>
        <v>0</v>
      </c>
      <c r="BL378" s="18" t="s">
        <v>114</v>
      </c>
      <c r="BM378" s="208" t="s">
        <v>664</v>
      </c>
    </row>
    <row r="379" s="2" customFormat="1">
      <c r="A379" s="39"/>
      <c r="B379" s="40"/>
      <c r="C379" s="41"/>
      <c r="D379" s="210" t="s">
        <v>123</v>
      </c>
      <c r="E379" s="41"/>
      <c r="F379" s="211" t="s">
        <v>658</v>
      </c>
      <c r="G379" s="41"/>
      <c r="H379" s="41"/>
      <c r="I379" s="212"/>
      <c r="J379" s="41"/>
      <c r="K379" s="41"/>
      <c r="L379" s="45"/>
      <c r="M379" s="213"/>
      <c r="N379" s="214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123</v>
      </c>
      <c r="AU379" s="18" t="s">
        <v>83</v>
      </c>
    </row>
    <row r="380" s="12" customFormat="1">
      <c r="A380" s="12"/>
      <c r="B380" s="215"/>
      <c r="C380" s="216"/>
      <c r="D380" s="210" t="s">
        <v>125</v>
      </c>
      <c r="E380" s="217" t="s">
        <v>19</v>
      </c>
      <c r="F380" s="218" t="s">
        <v>645</v>
      </c>
      <c r="G380" s="216"/>
      <c r="H380" s="217" t="s">
        <v>19</v>
      </c>
      <c r="I380" s="219"/>
      <c r="J380" s="216"/>
      <c r="K380" s="216"/>
      <c r="L380" s="220"/>
      <c r="M380" s="221"/>
      <c r="N380" s="222"/>
      <c r="O380" s="222"/>
      <c r="P380" s="222"/>
      <c r="Q380" s="222"/>
      <c r="R380" s="222"/>
      <c r="S380" s="222"/>
      <c r="T380" s="223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T380" s="224" t="s">
        <v>125</v>
      </c>
      <c r="AU380" s="224" t="s">
        <v>83</v>
      </c>
      <c r="AV380" s="12" t="s">
        <v>81</v>
      </c>
      <c r="AW380" s="12" t="s">
        <v>127</v>
      </c>
      <c r="AX380" s="12" t="s">
        <v>73</v>
      </c>
      <c r="AY380" s="224" t="s">
        <v>115</v>
      </c>
    </row>
    <row r="381" s="12" customFormat="1">
      <c r="A381" s="12"/>
      <c r="B381" s="215"/>
      <c r="C381" s="216"/>
      <c r="D381" s="210" t="s">
        <v>125</v>
      </c>
      <c r="E381" s="217" t="s">
        <v>19</v>
      </c>
      <c r="F381" s="218" t="s">
        <v>665</v>
      </c>
      <c r="G381" s="216"/>
      <c r="H381" s="217" t="s">
        <v>19</v>
      </c>
      <c r="I381" s="219"/>
      <c r="J381" s="216"/>
      <c r="K381" s="216"/>
      <c r="L381" s="220"/>
      <c r="M381" s="221"/>
      <c r="N381" s="222"/>
      <c r="O381" s="222"/>
      <c r="P381" s="222"/>
      <c r="Q381" s="222"/>
      <c r="R381" s="222"/>
      <c r="S381" s="222"/>
      <c r="T381" s="223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T381" s="224" t="s">
        <v>125</v>
      </c>
      <c r="AU381" s="224" t="s">
        <v>83</v>
      </c>
      <c r="AV381" s="12" t="s">
        <v>81</v>
      </c>
      <c r="AW381" s="12" t="s">
        <v>127</v>
      </c>
      <c r="AX381" s="12" t="s">
        <v>73</v>
      </c>
      <c r="AY381" s="224" t="s">
        <v>115</v>
      </c>
    </row>
    <row r="382" s="12" customFormat="1">
      <c r="A382" s="12"/>
      <c r="B382" s="215"/>
      <c r="C382" s="216"/>
      <c r="D382" s="210" t="s">
        <v>125</v>
      </c>
      <c r="E382" s="217" t="s">
        <v>19</v>
      </c>
      <c r="F382" s="218" t="s">
        <v>666</v>
      </c>
      <c r="G382" s="216"/>
      <c r="H382" s="217" t="s">
        <v>19</v>
      </c>
      <c r="I382" s="219"/>
      <c r="J382" s="216"/>
      <c r="K382" s="216"/>
      <c r="L382" s="220"/>
      <c r="M382" s="221"/>
      <c r="N382" s="222"/>
      <c r="O382" s="222"/>
      <c r="P382" s="222"/>
      <c r="Q382" s="222"/>
      <c r="R382" s="222"/>
      <c r="S382" s="222"/>
      <c r="T382" s="223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T382" s="224" t="s">
        <v>125</v>
      </c>
      <c r="AU382" s="224" t="s">
        <v>83</v>
      </c>
      <c r="AV382" s="12" t="s">
        <v>81</v>
      </c>
      <c r="AW382" s="12" t="s">
        <v>127</v>
      </c>
      <c r="AX382" s="12" t="s">
        <v>73</v>
      </c>
      <c r="AY382" s="224" t="s">
        <v>115</v>
      </c>
    </row>
    <row r="383" s="12" customFormat="1">
      <c r="A383" s="12"/>
      <c r="B383" s="215"/>
      <c r="C383" s="216"/>
      <c r="D383" s="210" t="s">
        <v>125</v>
      </c>
      <c r="E383" s="217" t="s">
        <v>19</v>
      </c>
      <c r="F383" s="218" t="s">
        <v>637</v>
      </c>
      <c r="G383" s="216"/>
      <c r="H383" s="217" t="s">
        <v>19</v>
      </c>
      <c r="I383" s="219"/>
      <c r="J383" s="216"/>
      <c r="K383" s="216"/>
      <c r="L383" s="220"/>
      <c r="M383" s="221"/>
      <c r="N383" s="222"/>
      <c r="O383" s="222"/>
      <c r="P383" s="222"/>
      <c r="Q383" s="222"/>
      <c r="R383" s="222"/>
      <c r="S383" s="222"/>
      <c r="T383" s="223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T383" s="224" t="s">
        <v>125</v>
      </c>
      <c r="AU383" s="224" t="s">
        <v>83</v>
      </c>
      <c r="AV383" s="12" t="s">
        <v>81</v>
      </c>
      <c r="AW383" s="12" t="s">
        <v>127</v>
      </c>
      <c r="AX383" s="12" t="s">
        <v>73</v>
      </c>
      <c r="AY383" s="224" t="s">
        <v>115</v>
      </c>
    </row>
    <row r="384" s="13" customFormat="1">
      <c r="A384" s="13"/>
      <c r="B384" s="225"/>
      <c r="C384" s="226"/>
      <c r="D384" s="210" t="s">
        <v>125</v>
      </c>
      <c r="E384" s="227" t="s">
        <v>19</v>
      </c>
      <c r="F384" s="228" t="s">
        <v>667</v>
      </c>
      <c r="G384" s="226"/>
      <c r="H384" s="229">
        <v>317.60000000000002</v>
      </c>
      <c r="I384" s="230"/>
      <c r="J384" s="226"/>
      <c r="K384" s="226"/>
      <c r="L384" s="231"/>
      <c r="M384" s="232"/>
      <c r="N384" s="233"/>
      <c r="O384" s="233"/>
      <c r="P384" s="233"/>
      <c r="Q384" s="233"/>
      <c r="R384" s="233"/>
      <c r="S384" s="233"/>
      <c r="T384" s="23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5" t="s">
        <v>125</v>
      </c>
      <c r="AU384" s="235" t="s">
        <v>83</v>
      </c>
      <c r="AV384" s="13" t="s">
        <v>83</v>
      </c>
      <c r="AW384" s="13" t="s">
        <v>127</v>
      </c>
      <c r="AX384" s="13" t="s">
        <v>81</v>
      </c>
      <c r="AY384" s="235" t="s">
        <v>115</v>
      </c>
    </row>
    <row r="385" s="2" customFormat="1" ht="16.5" customHeight="1">
      <c r="A385" s="39"/>
      <c r="B385" s="40"/>
      <c r="C385" s="197" t="s">
        <v>668</v>
      </c>
      <c r="D385" s="197" t="s">
        <v>116</v>
      </c>
      <c r="E385" s="198" t="s">
        <v>669</v>
      </c>
      <c r="F385" s="199" t="s">
        <v>670</v>
      </c>
      <c r="G385" s="200" t="s">
        <v>389</v>
      </c>
      <c r="H385" s="201">
        <v>158.80000000000001</v>
      </c>
      <c r="I385" s="202"/>
      <c r="J385" s="203">
        <f>ROUND(I385*H385,2)</f>
        <v>0</v>
      </c>
      <c r="K385" s="199" t="s">
        <v>120</v>
      </c>
      <c r="L385" s="45"/>
      <c r="M385" s="204" t="s">
        <v>19</v>
      </c>
      <c r="N385" s="205" t="s">
        <v>44</v>
      </c>
      <c r="O385" s="85"/>
      <c r="P385" s="206">
        <f>O385*H385</f>
        <v>0</v>
      </c>
      <c r="Q385" s="206">
        <v>0</v>
      </c>
      <c r="R385" s="206">
        <f>Q385*H385</f>
        <v>0</v>
      </c>
      <c r="S385" s="206">
        <v>0</v>
      </c>
      <c r="T385" s="207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08" t="s">
        <v>114</v>
      </c>
      <c r="AT385" s="208" t="s">
        <v>116</v>
      </c>
      <c r="AU385" s="208" t="s">
        <v>83</v>
      </c>
      <c r="AY385" s="18" t="s">
        <v>115</v>
      </c>
      <c r="BE385" s="209">
        <f>IF(N385="základní",J385,0)</f>
        <v>0</v>
      </c>
      <c r="BF385" s="209">
        <f>IF(N385="snížená",J385,0)</f>
        <v>0</v>
      </c>
      <c r="BG385" s="209">
        <f>IF(N385="zákl. přenesená",J385,0)</f>
        <v>0</v>
      </c>
      <c r="BH385" s="209">
        <f>IF(N385="sníž. přenesená",J385,0)</f>
        <v>0</v>
      </c>
      <c r="BI385" s="209">
        <f>IF(N385="nulová",J385,0)</f>
        <v>0</v>
      </c>
      <c r="BJ385" s="18" t="s">
        <v>81</v>
      </c>
      <c r="BK385" s="209">
        <f>ROUND(I385*H385,2)</f>
        <v>0</v>
      </c>
      <c r="BL385" s="18" t="s">
        <v>114</v>
      </c>
      <c r="BM385" s="208" t="s">
        <v>671</v>
      </c>
    </row>
    <row r="386" s="2" customFormat="1">
      <c r="A386" s="39"/>
      <c r="B386" s="40"/>
      <c r="C386" s="41"/>
      <c r="D386" s="210" t="s">
        <v>123</v>
      </c>
      <c r="E386" s="41"/>
      <c r="F386" s="211" t="s">
        <v>672</v>
      </c>
      <c r="G386" s="41"/>
      <c r="H386" s="41"/>
      <c r="I386" s="212"/>
      <c r="J386" s="41"/>
      <c r="K386" s="41"/>
      <c r="L386" s="45"/>
      <c r="M386" s="213"/>
      <c r="N386" s="214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123</v>
      </c>
      <c r="AU386" s="18" t="s">
        <v>83</v>
      </c>
    </row>
    <row r="387" s="12" customFormat="1">
      <c r="A387" s="12"/>
      <c r="B387" s="215"/>
      <c r="C387" s="216"/>
      <c r="D387" s="210" t="s">
        <v>125</v>
      </c>
      <c r="E387" s="217" t="s">
        <v>19</v>
      </c>
      <c r="F387" s="218" t="s">
        <v>645</v>
      </c>
      <c r="G387" s="216"/>
      <c r="H387" s="217" t="s">
        <v>19</v>
      </c>
      <c r="I387" s="219"/>
      <c r="J387" s="216"/>
      <c r="K387" s="216"/>
      <c r="L387" s="220"/>
      <c r="M387" s="221"/>
      <c r="N387" s="222"/>
      <c r="O387" s="222"/>
      <c r="P387" s="222"/>
      <c r="Q387" s="222"/>
      <c r="R387" s="222"/>
      <c r="S387" s="222"/>
      <c r="T387" s="223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T387" s="224" t="s">
        <v>125</v>
      </c>
      <c r="AU387" s="224" t="s">
        <v>83</v>
      </c>
      <c r="AV387" s="12" t="s">
        <v>81</v>
      </c>
      <c r="AW387" s="12" t="s">
        <v>127</v>
      </c>
      <c r="AX387" s="12" t="s">
        <v>73</v>
      </c>
      <c r="AY387" s="224" t="s">
        <v>115</v>
      </c>
    </row>
    <row r="388" s="12" customFormat="1">
      <c r="A388" s="12"/>
      <c r="B388" s="215"/>
      <c r="C388" s="216"/>
      <c r="D388" s="210" t="s">
        <v>125</v>
      </c>
      <c r="E388" s="217" t="s">
        <v>19</v>
      </c>
      <c r="F388" s="218" t="s">
        <v>673</v>
      </c>
      <c r="G388" s="216"/>
      <c r="H388" s="217" t="s">
        <v>19</v>
      </c>
      <c r="I388" s="219"/>
      <c r="J388" s="216"/>
      <c r="K388" s="216"/>
      <c r="L388" s="220"/>
      <c r="M388" s="221"/>
      <c r="N388" s="222"/>
      <c r="O388" s="222"/>
      <c r="P388" s="222"/>
      <c r="Q388" s="222"/>
      <c r="R388" s="222"/>
      <c r="S388" s="222"/>
      <c r="T388" s="223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T388" s="224" t="s">
        <v>125</v>
      </c>
      <c r="AU388" s="224" t="s">
        <v>83</v>
      </c>
      <c r="AV388" s="12" t="s">
        <v>81</v>
      </c>
      <c r="AW388" s="12" t="s">
        <v>127</v>
      </c>
      <c r="AX388" s="12" t="s">
        <v>73</v>
      </c>
      <c r="AY388" s="224" t="s">
        <v>115</v>
      </c>
    </row>
    <row r="389" s="12" customFormat="1">
      <c r="A389" s="12"/>
      <c r="B389" s="215"/>
      <c r="C389" s="216"/>
      <c r="D389" s="210" t="s">
        <v>125</v>
      </c>
      <c r="E389" s="217" t="s">
        <v>19</v>
      </c>
      <c r="F389" s="218" t="s">
        <v>674</v>
      </c>
      <c r="G389" s="216"/>
      <c r="H389" s="217" t="s">
        <v>19</v>
      </c>
      <c r="I389" s="219"/>
      <c r="J389" s="216"/>
      <c r="K389" s="216"/>
      <c r="L389" s="220"/>
      <c r="M389" s="221"/>
      <c r="N389" s="222"/>
      <c r="O389" s="222"/>
      <c r="P389" s="222"/>
      <c r="Q389" s="222"/>
      <c r="R389" s="222"/>
      <c r="S389" s="222"/>
      <c r="T389" s="223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T389" s="224" t="s">
        <v>125</v>
      </c>
      <c r="AU389" s="224" t="s">
        <v>83</v>
      </c>
      <c r="AV389" s="12" t="s">
        <v>81</v>
      </c>
      <c r="AW389" s="12" t="s">
        <v>127</v>
      </c>
      <c r="AX389" s="12" t="s">
        <v>73</v>
      </c>
      <c r="AY389" s="224" t="s">
        <v>115</v>
      </c>
    </row>
    <row r="390" s="12" customFormat="1">
      <c r="A390" s="12"/>
      <c r="B390" s="215"/>
      <c r="C390" s="216"/>
      <c r="D390" s="210" t="s">
        <v>125</v>
      </c>
      <c r="E390" s="217" t="s">
        <v>19</v>
      </c>
      <c r="F390" s="218" t="s">
        <v>675</v>
      </c>
      <c r="G390" s="216"/>
      <c r="H390" s="217" t="s">
        <v>19</v>
      </c>
      <c r="I390" s="219"/>
      <c r="J390" s="216"/>
      <c r="K390" s="216"/>
      <c r="L390" s="220"/>
      <c r="M390" s="221"/>
      <c r="N390" s="222"/>
      <c r="O390" s="222"/>
      <c r="P390" s="222"/>
      <c r="Q390" s="222"/>
      <c r="R390" s="222"/>
      <c r="S390" s="222"/>
      <c r="T390" s="223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T390" s="224" t="s">
        <v>125</v>
      </c>
      <c r="AU390" s="224" t="s">
        <v>83</v>
      </c>
      <c r="AV390" s="12" t="s">
        <v>81</v>
      </c>
      <c r="AW390" s="12" t="s">
        <v>127</v>
      </c>
      <c r="AX390" s="12" t="s">
        <v>73</v>
      </c>
      <c r="AY390" s="224" t="s">
        <v>115</v>
      </c>
    </row>
    <row r="391" s="13" customFormat="1">
      <c r="A391" s="13"/>
      <c r="B391" s="225"/>
      <c r="C391" s="226"/>
      <c r="D391" s="210" t="s">
        <v>125</v>
      </c>
      <c r="E391" s="227" t="s">
        <v>19</v>
      </c>
      <c r="F391" s="228" t="s">
        <v>676</v>
      </c>
      <c r="G391" s="226"/>
      <c r="H391" s="229">
        <v>158.80000000000001</v>
      </c>
      <c r="I391" s="230"/>
      <c r="J391" s="226"/>
      <c r="K391" s="226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125</v>
      </c>
      <c r="AU391" s="235" t="s">
        <v>83</v>
      </c>
      <c r="AV391" s="13" t="s">
        <v>83</v>
      </c>
      <c r="AW391" s="13" t="s">
        <v>127</v>
      </c>
      <c r="AX391" s="13" t="s">
        <v>81</v>
      </c>
      <c r="AY391" s="235" t="s">
        <v>115</v>
      </c>
    </row>
    <row r="392" s="2" customFormat="1" ht="16.5" customHeight="1">
      <c r="A392" s="39"/>
      <c r="B392" s="40"/>
      <c r="C392" s="197" t="s">
        <v>677</v>
      </c>
      <c r="D392" s="197" t="s">
        <v>116</v>
      </c>
      <c r="E392" s="198" t="s">
        <v>678</v>
      </c>
      <c r="F392" s="199" t="s">
        <v>679</v>
      </c>
      <c r="G392" s="200" t="s">
        <v>389</v>
      </c>
      <c r="H392" s="201">
        <v>158.80000000000001</v>
      </c>
      <c r="I392" s="202"/>
      <c r="J392" s="203">
        <f>ROUND(I392*H392,2)</f>
        <v>0</v>
      </c>
      <c r="K392" s="199" t="s">
        <v>120</v>
      </c>
      <c r="L392" s="45"/>
      <c r="M392" s="204" t="s">
        <v>19</v>
      </c>
      <c r="N392" s="205" t="s">
        <v>44</v>
      </c>
      <c r="O392" s="85"/>
      <c r="P392" s="206">
        <f>O392*H392</f>
        <v>0</v>
      </c>
      <c r="Q392" s="206">
        <v>0</v>
      </c>
      <c r="R392" s="206">
        <f>Q392*H392</f>
        <v>0</v>
      </c>
      <c r="S392" s="206">
        <v>0</v>
      </c>
      <c r="T392" s="207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08" t="s">
        <v>114</v>
      </c>
      <c r="AT392" s="208" t="s">
        <v>116</v>
      </c>
      <c r="AU392" s="208" t="s">
        <v>83</v>
      </c>
      <c r="AY392" s="18" t="s">
        <v>115</v>
      </c>
      <c r="BE392" s="209">
        <f>IF(N392="základní",J392,0)</f>
        <v>0</v>
      </c>
      <c r="BF392" s="209">
        <f>IF(N392="snížená",J392,0)</f>
        <v>0</v>
      </c>
      <c r="BG392" s="209">
        <f>IF(N392="zákl. přenesená",J392,0)</f>
        <v>0</v>
      </c>
      <c r="BH392" s="209">
        <f>IF(N392="sníž. přenesená",J392,0)</f>
        <v>0</v>
      </c>
      <c r="BI392" s="209">
        <f>IF(N392="nulová",J392,0)</f>
        <v>0</v>
      </c>
      <c r="BJ392" s="18" t="s">
        <v>81</v>
      </c>
      <c r="BK392" s="209">
        <f>ROUND(I392*H392,2)</f>
        <v>0</v>
      </c>
      <c r="BL392" s="18" t="s">
        <v>114</v>
      </c>
      <c r="BM392" s="208" t="s">
        <v>680</v>
      </c>
    </row>
    <row r="393" s="2" customFormat="1">
      <c r="A393" s="39"/>
      <c r="B393" s="40"/>
      <c r="C393" s="41"/>
      <c r="D393" s="210" t="s">
        <v>123</v>
      </c>
      <c r="E393" s="41"/>
      <c r="F393" s="211" t="s">
        <v>672</v>
      </c>
      <c r="G393" s="41"/>
      <c r="H393" s="41"/>
      <c r="I393" s="212"/>
      <c r="J393" s="41"/>
      <c r="K393" s="41"/>
      <c r="L393" s="45"/>
      <c r="M393" s="213"/>
      <c r="N393" s="214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123</v>
      </c>
      <c r="AU393" s="18" t="s">
        <v>83</v>
      </c>
    </row>
    <row r="394" s="12" customFormat="1">
      <c r="A394" s="12"/>
      <c r="B394" s="215"/>
      <c r="C394" s="216"/>
      <c r="D394" s="210" t="s">
        <v>125</v>
      </c>
      <c r="E394" s="217" t="s">
        <v>19</v>
      </c>
      <c r="F394" s="218" t="s">
        <v>645</v>
      </c>
      <c r="G394" s="216"/>
      <c r="H394" s="217" t="s">
        <v>19</v>
      </c>
      <c r="I394" s="219"/>
      <c r="J394" s="216"/>
      <c r="K394" s="216"/>
      <c r="L394" s="220"/>
      <c r="M394" s="221"/>
      <c r="N394" s="222"/>
      <c r="O394" s="222"/>
      <c r="P394" s="222"/>
      <c r="Q394" s="222"/>
      <c r="R394" s="222"/>
      <c r="S394" s="222"/>
      <c r="T394" s="223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T394" s="224" t="s">
        <v>125</v>
      </c>
      <c r="AU394" s="224" t="s">
        <v>83</v>
      </c>
      <c r="AV394" s="12" t="s">
        <v>81</v>
      </c>
      <c r="AW394" s="12" t="s">
        <v>127</v>
      </c>
      <c r="AX394" s="12" t="s">
        <v>73</v>
      </c>
      <c r="AY394" s="224" t="s">
        <v>115</v>
      </c>
    </row>
    <row r="395" s="12" customFormat="1">
      <c r="A395" s="12"/>
      <c r="B395" s="215"/>
      <c r="C395" s="216"/>
      <c r="D395" s="210" t="s">
        <v>125</v>
      </c>
      <c r="E395" s="217" t="s">
        <v>19</v>
      </c>
      <c r="F395" s="218" t="s">
        <v>681</v>
      </c>
      <c r="G395" s="216"/>
      <c r="H395" s="217" t="s">
        <v>19</v>
      </c>
      <c r="I395" s="219"/>
      <c r="J395" s="216"/>
      <c r="K395" s="216"/>
      <c r="L395" s="220"/>
      <c r="M395" s="221"/>
      <c r="N395" s="222"/>
      <c r="O395" s="222"/>
      <c r="P395" s="222"/>
      <c r="Q395" s="222"/>
      <c r="R395" s="222"/>
      <c r="S395" s="222"/>
      <c r="T395" s="223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T395" s="224" t="s">
        <v>125</v>
      </c>
      <c r="AU395" s="224" t="s">
        <v>83</v>
      </c>
      <c r="AV395" s="12" t="s">
        <v>81</v>
      </c>
      <c r="AW395" s="12" t="s">
        <v>127</v>
      </c>
      <c r="AX395" s="12" t="s">
        <v>73</v>
      </c>
      <c r="AY395" s="224" t="s">
        <v>115</v>
      </c>
    </row>
    <row r="396" s="13" customFormat="1">
      <c r="A396" s="13"/>
      <c r="B396" s="225"/>
      <c r="C396" s="226"/>
      <c r="D396" s="210" t="s">
        <v>125</v>
      </c>
      <c r="E396" s="227" t="s">
        <v>19</v>
      </c>
      <c r="F396" s="228" t="s">
        <v>682</v>
      </c>
      <c r="G396" s="226"/>
      <c r="H396" s="229">
        <v>158.80000000000001</v>
      </c>
      <c r="I396" s="230"/>
      <c r="J396" s="226"/>
      <c r="K396" s="226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125</v>
      </c>
      <c r="AU396" s="235" t="s">
        <v>83</v>
      </c>
      <c r="AV396" s="13" t="s">
        <v>83</v>
      </c>
      <c r="AW396" s="13" t="s">
        <v>127</v>
      </c>
      <c r="AX396" s="13" t="s">
        <v>81</v>
      </c>
      <c r="AY396" s="235" t="s">
        <v>115</v>
      </c>
    </row>
    <row r="397" s="2" customFormat="1" ht="16.5" customHeight="1">
      <c r="A397" s="39"/>
      <c r="B397" s="40"/>
      <c r="C397" s="197" t="s">
        <v>683</v>
      </c>
      <c r="D397" s="197" t="s">
        <v>116</v>
      </c>
      <c r="E397" s="198" t="s">
        <v>684</v>
      </c>
      <c r="F397" s="199" t="s">
        <v>685</v>
      </c>
      <c r="G397" s="200" t="s">
        <v>389</v>
      </c>
      <c r="H397" s="201">
        <v>80.801000000000002</v>
      </c>
      <c r="I397" s="202"/>
      <c r="J397" s="203">
        <f>ROUND(I397*H397,2)</f>
        <v>0</v>
      </c>
      <c r="K397" s="199" t="s">
        <v>120</v>
      </c>
      <c r="L397" s="45"/>
      <c r="M397" s="204" t="s">
        <v>19</v>
      </c>
      <c r="N397" s="205" t="s">
        <v>44</v>
      </c>
      <c r="O397" s="85"/>
      <c r="P397" s="206">
        <f>O397*H397</f>
        <v>0</v>
      </c>
      <c r="Q397" s="206">
        <v>0</v>
      </c>
      <c r="R397" s="206">
        <f>Q397*H397</f>
        <v>0</v>
      </c>
      <c r="S397" s="206">
        <v>0</v>
      </c>
      <c r="T397" s="207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08" t="s">
        <v>114</v>
      </c>
      <c r="AT397" s="208" t="s">
        <v>116</v>
      </c>
      <c r="AU397" s="208" t="s">
        <v>83</v>
      </c>
      <c r="AY397" s="18" t="s">
        <v>115</v>
      </c>
      <c r="BE397" s="209">
        <f>IF(N397="základní",J397,0)</f>
        <v>0</v>
      </c>
      <c r="BF397" s="209">
        <f>IF(N397="snížená",J397,0)</f>
        <v>0</v>
      </c>
      <c r="BG397" s="209">
        <f>IF(N397="zákl. přenesená",J397,0)</f>
        <v>0</v>
      </c>
      <c r="BH397" s="209">
        <f>IF(N397="sníž. přenesená",J397,0)</f>
        <v>0</v>
      </c>
      <c r="BI397" s="209">
        <f>IF(N397="nulová",J397,0)</f>
        <v>0</v>
      </c>
      <c r="BJ397" s="18" t="s">
        <v>81</v>
      </c>
      <c r="BK397" s="209">
        <f>ROUND(I397*H397,2)</f>
        <v>0</v>
      </c>
      <c r="BL397" s="18" t="s">
        <v>114</v>
      </c>
      <c r="BM397" s="208" t="s">
        <v>686</v>
      </c>
    </row>
    <row r="398" s="2" customFormat="1">
      <c r="A398" s="39"/>
      <c r="B398" s="40"/>
      <c r="C398" s="41"/>
      <c r="D398" s="210" t="s">
        <v>123</v>
      </c>
      <c r="E398" s="41"/>
      <c r="F398" s="211" t="s">
        <v>672</v>
      </c>
      <c r="G398" s="41"/>
      <c r="H398" s="41"/>
      <c r="I398" s="212"/>
      <c r="J398" s="41"/>
      <c r="K398" s="41"/>
      <c r="L398" s="45"/>
      <c r="M398" s="213"/>
      <c r="N398" s="214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123</v>
      </c>
      <c r="AU398" s="18" t="s">
        <v>83</v>
      </c>
    </row>
    <row r="399" s="12" customFormat="1">
      <c r="A399" s="12"/>
      <c r="B399" s="215"/>
      <c r="C399" s="216"/>
      <c r="D399" s="210" t="s">
        <v>125</v>
      </c>
      <c r="E399" s="217" t="s">
        <v>19</v>
      </c>
      <c r="F399" s="218" t="s">
        <v>645</v>
      </c>
      <c r="G399" s="216"/>
      <c r="H399" s="217" t="s">
        <v>19</v>
      </c>
      <c r="I399" s="219"/>
      <c r="J399" s="216"/>
      <c r="K399" s="216"/>
      <c r="L399" s="220"/>
      <c r="M399" s="221"/>
      <c r="N399" s="222"/>
      <c r="O399" s="222"/>
      <c r="P399" s="222"/>
      <c r="Q399" s="222"/>
      <c r="R399" s="222"/>
      <c r="S399" s="222"/>
      <c r="T399" s="223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T399" s="224" t="s">
        <v>125</v>
      </c>
      <c r="AU399" s="224" t="s">
        <v>83</v>
      </c>
      <c r="AV399" s="12" t="s">
        <v>81</v>
      </c>
      <c r="AW399" s="12" t="s">
        <v>127</v>
      </c>
      <c r="AX399" s="12" t="s">
        <v>73</v>
      </c>
      <c r="AY399" s="224" t="s">
        <v>115</v>
      </c>
    </row>
    <row r="400" s="12" customFormat="1">
      <c r="A400" s="12"/>
      <c r="B400" s="215"/>
      <c r="C400" s="216"/>
      <c r="D400" s="210" t="s">
        <v>125</v>
      </c>
      <c r="E400" s="217" t="s">
        <v>19</v>
      </c>
      <c r="F400" s="218" t="s">
        <v>646</v>
      </c>
      <c r="G400" s="216"/>
      <c r="H400" s="217" t="s">
        <v>19</v>
      </c>
      <c r="I400" s="219"/>
      <c r="J400" s="216"/>
      <c r="K400" s="216"/>
      <c r="L400" s="220"/>
      <c r="M400" s="221"/>
      <c r="N400" s="222"/>
      <c r="O400" s="222"/>
      <c r="P400" s="222"/>
      <c r="Q400" s="222"/>
      <c r="R400" s="222"/>
      <c r="S400" s="222"/>
      <c r="T400" s="223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T400" s="224" t="s">
        <v>125</v>
      </c>
      <c r="AU400" s="224" t="s">
        <v>83</v>
      </c>
      <c r="AV400" s="12" t="s">
        <v>81</v>
      </c>
      <c r="AW400" s="12" t="s">
        <v>127</v>
      </c>
      <c r="AX400" s="12" t="s">
        <v>73</v>
      </c>
      <c r="AY400" s="224" t="s">
        <v>115</v>
      </c>
    </row>
    <row r="401" s="13" customFormat="1">
      <c r="A401" s="13"/>
      <c r="B401" s="225"/>
      <c r="C401" s="226"/>
      <c r="D401" s="210" t="s">
        <v>125</v>
      </c>
      <c r="E401" s="227" t="s">
        <v>19</v>
      </c>
      <c r="F401" s="228" t="s">
        <v>687</v>
      </c>
      <c r="G401" s="226"/>
      <c r="H401" s="229">
        <v>80.800999999999988</v>
      </c>
      <c r="I401" s="230"/>
      <c r="J401" s="226"/>
      <c r="K401" s="226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125</v>
      </c>
      <c r="AU401" s="235" t="s">
        <v>83</v>
      </c>
      <c r="AV401" s="13" t="s">
        <v>83</v>
      </c>
      <c r="AW401" s="13" t="s">
        <v>127</v>
      </c>
      <c r="AX401" s="13" t="s">
        <v>81</v>
      </c>
      <c r="AY401" s="235" t="s">
        <v>115</v>
      </c>
    </row>
    <row r="402" s="2" customFormat="1" ht="16.5" customHeight="1">
      <c r="A402" s="39"/>
      <c r="B402" s="40"/>
      <c r="C402" s="197" t="s">
        <v>688</v>
      </c>
      <c r="D402" s="197" t="s">
        <v>116</v>
      </c>
      <c r="E402" s="198" t="s">
        <v>689</v>
      </c>
      <c r="F402" s="199" t="s">
        <v>690</v>
      </c>
      <c r="G402" s="200" t="s">
        <v>389</v>
      </c>
      <c r="H402" s="201">
        <v>82.799999999999997</v>
      </c>
      <c r="I402" s="202"/>
      <c r="J402" s="203">
        <f>ROUND(I402*H402,2)</f>
        <v>0</v>
      </c>
      <c r="K402" s="199" t="s">
        <v>120</v>
      </c>
      <c r="L402" s="45"/>
      <c r="M402" s="204" t="s">
        <v>19</v>
      </c>
      <c r="N402" s="205" t="s">
        <v>44</v>
      </c>
      <c r="O402" s="85"/>
      <c r="P402" s="206">
        <f>O402*H402</f>
        <v>0</v>
      </c>
      <c r="Q402" s="206">
        <v>0</v>
      </c>
      <c r="R402" s="206">
        <f>Q402*H402</f>
        <v>0</v>
      </c>
      <c r="S402" s="206">
        <v>0</v>
      </c>
      <c r="T402" s="20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08" t="s">
        <v>114</v>
      </c>
      <c r="AT402" s="208" t="s">
        <v>116</v>
      </c>
      <c r="AU402" s="208" t="s">
        <v>83</v>
      </c>
      <c r="AY402" s="18" t="s">
        <v>115</v>
      </c>
      <c r="BE402" s="209">
        <f>IF(N402="základní",J402,0)</f>
        <v>0</v>
      </c>
      <c r="BF402" s="209">
        <f>IF(N402="snížená",J402,0)</f>
        <v>0</v>
      </c>
      <c r="BG402" s="209">
        <f>IF(N402="zákl. přenesená",J402,0)</f>
        <v>0</v>
      </c>
      <c r="BH402" s="209">
        <f>IF(N402="sníž. přenesená",J402,0)</f>
        <v>0</v>
      </c>
      <c r="BI402" s="209">
        <f>IF(N402="nulová",J402,0)</f>
        <v>0</v>
      </c>
      <c r="BJ402" s="18" t="s">
        <v>81</v>
      </c>
      <c r="BK402" s="209">
        <f>ROUND(I402*H402,2)</f>
        <v>0</v>
      </c>
      <c r="BL402" s="18" t="s">
        <v>114</v>
      </c>
      <c r="BM402" s="208" t="s">
        <v>691</v>
      </c>
    </row>
    <row r="403" s="2" customFormat="1">
      <c r="A403" s="39"/>
      <c r="B403" s="40"/>
      <c r="C403" s="41"/>
      <c r="D403" s="210" t="s">
        <v>123</v>
      </c>
      <c r="E403" s="41"/>
      <c r="F403" s="211" t="s">
        <v>672</v>
      </c>
      <c r="G403" s="41"/>
      <c r="H403" s="41"/>
      <c r="I403" s="212"/>
      <c r="J403" s="41"/>
      <c r="K403" s="41"/>
      <c r="L403" s="45"/>
      <c r="M403" s="213"/>
      <c r="N403" s="214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123</v>
      </c>
      <c r="AU403" s="18" t="s">
        <v>83</v>
      </c>
    </row>
    <row r="404" s="12" customFormat="1">
      <c r="A404" s="12"/>
      <c r="B404" s="215"/>
      <c r="C404" s="216"/>
      <c r="D404" s="210" t="s">
        <v>125</v>
      </c>
      <c r="E404" s="217" t="s">
        <v>19</v>
      </c>
      <c r="F404" s="218" t="s">
        <v>692</v>
      </c>
      <c r="G404" s="216"/>
      <c r="H404" s="217" t="s">
        <v>19</v>
      </c>
      <c r="I404" s="219"/>
      <c r="J404" s="216"/>
      <c r="K404" s="216"/>
      <c r="L404" s="220"/>
      <c r="M404" s="221"/>
      <c r="N404" s="222"/>
      <c r="O404" s="222"/>
      <c r="P404" s="222"/>
      <c r="Q404" s="222"/>
      <c r="R404" s="222"/>
      <c r="S404" s="222"/>
      <c r="T404" s="223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T404" s="224" t="s">
        <v>125</v>
      </c>
      <c r="AU404" s="224" t="s">
        <v>83</v>
      </c>
      <c r="AV404" s="12" t="s">
        <v>81</v>
      </c>
      <c r="AW404" s="12" t="s">
        <v>127</v>
      </c>
      <c r="AX404" s="12" t="s">
        <v>73</v>
      </c>
      <c r="AY404" s="224" t="s">
        <v>115</v>
      </c>
    </row>
    <row r="405" s="12" customFormat="1">
      <c r="A405" s="12"/>
      <c r="B405" s="215"/>
      <c r="C405" s="216"/>
      <c r="D405" s="210" t="s">
        <v>125</v>
      </c>
      <c r="E405" s="217" t="s">
        <v>19</v>
      </c>
      <c r="F405" s="218" t="s">
        <v>693</v>
      </c>
      <c r="G405" s="216"/>
      <c r="H405" s="217" t="s">
        <v>19</v>
      </c>
      <c r="I405" s="219"/>
      <c r="J405" s="216"/>
      <c r="K405" s="216"/>
      <c r="L405" s="220"/>
      <c r="M405" s="221"/>
      <c r="N405" s="222"/>
      <c r="O405" s="222"/>
      <c r="P405" s="222"/>
      <c r="Q405" s="222"/>
      <c r="R405" s="222"/>
      <c r="S405" s="222"/>
      <c r="T405" s="223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T405" s="224" t="s">
        <v>125</v>
      </c>
      <c r="AU405" s="224" t="s">
        <v>83</v>
      </c>
      <c r="AV405" s="12" t="s">
        <v>81</v>
      </c>
      <c r="AW405" s="12" t="s">
        <v>127</v>
      </c>
      <c r="AX405" s="12" t="s">
        <v>73</v>
      </c>
      <c r="AY405" s="224" t="s">
        <v>115</v>
      </c>
    </row>
    <row r="406" s="13" customFormat="1">
      <c r="A406" s="13"/>
      <c r="B406" s="225"/>
      <c r="C406" s="226"/>
      <c r="D406" s="210" t="s">
        <v>125</v>
      </c>
      <c r="E406" s="227" t="s">
        <v>19</v>
      </c>
      <c r="F406" s="228" t="s">
        <v>694</v>
      </c>
      <c r="G406" s="226"/>
      <c r="H406" s="229">
        <v>82.799999999999997</v>
      </c>
      <c r="I406" s="230"/>
      <c r="J406" s="226"/>
      <c r="K406" s="226"/>
      <c r="L406" s="231"/>
      <c r="M406" s="232"/>
      <c r="N406" s="233"/>
      <c r="O406" s="233"/>
      <c r="P406" s="233"/>
      <c r="Q406" s="233"/>
      <c r="R406" s="233"/>
      <c r="S406" s="233"/>
      <c r="T406" s="23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5" t="s">
        <v>125</v>
      </c>
      <c r="AU406" s="235" t="s">
        <v>83</v>
      </c>
      <c r="AV406" s="13" t="s">
        <v>83</v>
      </c>
      <c r="AW406" s="13" t="s">
        <v>127</v>
      </c>
      <c r="AX406" s="13" t="s">
        <v>81</v>
      </c>
      <c r="AY406" s="235" t="s">
        <v>115</v>
      </c>
    </row>
    <row r="407" s="11" customFormat="1" ht="22.8" customHeight="1">
      <c r="A407" s="11"/>
      <c r="B407" s="183"/>
      <c r="C407" s="184"/>
      <c r="D407" s="185" t="s">
        <v>72</v>
      </c>
      <c r="E407" s="245" t="s">
        <v>153</v>
      </c>
      <c r="F407" s="245" t="s">
        <v>695</v>
      </c>
      <c r="G407" s="184"/>
      <c r="H407" s="184"/>
      <c r="I407" s="187"/>
      <c r="J407" s="246">
        <f>BK407</f>
        <v>0</v>
      </c>
      <c r="K407" s="184"/>
      <c r="L407" s="189"/>
      <c r="M407" s="190"/>
      <c r="N407" s="191"/>
      <c r="O407" s="191"/>
      <c r="P407" s="192">
        <f>SUM(P408:P415)</f>
        <v>0</v>
      </c>
      <c r="Q407" s="191"/>
      <c r="R407" s="192">
        <f>SUM(R408:R415)</f>
        <v>0</v>
      </c>
      <c r="S407" s="191"/>
      <c r="T407" s="193">
        <f>SUM(T408:T415)</f>
        <v>0</v>
      </c>
      <c r="U407" s="11"/>
      <c r="V407" s="11"/>
      <c r="W407" s="11"/>
      <c r="X407" s="11"/>
      <c r="Y407" s="11"/>
      <c r="Z407" s="11"/>
      <c r="AA407" s="11"/>
      <c r="AB407" s="11"/>
      <c r="AC407" s="11"/>
      <c r="AD407" s="11"/>
      <c r="AE407" s="11"/>
      <c r="AR407" s="194" t="s">
        <v>81</v>
      </c>
      <c r="AT407" s="195" t="s">
        <v>72</v>
      </c>
      <c r="AU407" s="195" t="s">
        <v>81</v>
      </c>
      <c r="AY407" s="194" t="s">
        <v>115</v>
      </c>
      <c r="BK407" s="196">
        <f>SUM(BK408:BK415)</f>
        <v>0</v>
      </c>
    </row>
    <row r="408" s="2" customFormat="1" ht="16.5" customHeight="1">
      <c r="A408" s="39"/>
      <c r="B408" s="40"/>
      <c r="C408" s="197" t="s">
        <v>696</v>
      </c>
      <c r="D408" s="197" t="s">
        <v>116</v>
      </c>
      <c r="E408" s="198" t="s">
        <v>697</v>
      </c>
      <c r="F408" s="199" t="s">
        <v>698</v>
      </c>
      <c r="G408" s="200" t="s">
        <v>389</v>
      </c>
      <c r="H408" s="201">
        <v>54.659999999999997</v>
      </c>
      <c r="I408" s="202"/>
      <c r="J408" s="203">
        <f>ROUND(I408*H408,2)</f>
        <v>0</v>
      </c>
      <c r="K408" s="199" t="s">
        <v>120</v>
      </c>
      <c r="L408" s="45"/>
      <c r="M408" s="204" t="s">
        <v>19</v>
      </c>
      <c r="N408" s="205" t="s">
        <v>44</v>
      </c>
      <c r="O408" s="85"/>
      <c r="P408" s="206">
        <f>O408*H408</f>
        <v>0</v>
      </c>
      <c r="Q408" s="206">
        <v>0</v>
      </c>
      <c r="R408" s="206">
        <f>Q408*H408</f>
        <v>0</v>
      </c>
      <c r="S408" s="206">
        <v>0</v>
      </c>
      <c r="T408" s="207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08" t="s">
        <v>114</v>
      </c>
      <c r="AT408" s="208" t="s">
        <v>116</v>
      </c>
      <c r="AU408" s="208" t="s">
        <v>83</v>
      </c>
      <c r="AY408" s="18" t="s">
        <v>115</v>
      </c>
      <c r="BE408" s="209">
        <f>IF(N408="základní",J408,0)</f>
        <v>0</v>
      </c>
      <c r="BF408" s="209">
        <f>IF(N408="snížená",J408,0)</f>
        <v>0</v>
      </c>
      <c r="BG408" s="209">
        <f>IF(N408="zákl. přenesená",J408,0)</f>
        <v>0</v>
      </c>
      <c r="BH408" s="209">
        <f>IF(N408="sníž. přenesená",J408,0)</f>
        <v>0</v>
      </c>
      <c r="BI408" s="209">
        <f>IF(N408="nulová",J408,0)</f>
        <v>0</v>
      </c>
      <c r="BJ408" s="18" t="s">
        <v>81</v>
      </c>
      <c r="BK408" s="209">
        <f>ROUND(I408*H408,2)</f>
        <v>0</v>
      </c>
      <c r="BL408" s="18" t="s">
        <v>114</v>
      </c>
      <c r="BM408" s="208" t="s">
        <v>699</v>
      </c>
    </row>
    <row r="409" s="2" customFormat="1">
      <c r="A409" s="39"/>
      <c r="B409" s="40"/>
      <c r="C409" s="41"/>
      <c r="D409" s="210" t="s">
        <v>123</v>
      </c>
      <c r="E409" s="41"/>
      <c r="F409" s="211" t="s">
        <v>700</v>
      </c>
      <c r="G409" s="41"/>
      <c r="H409" s="41"/>
      <c r="I409" s="212"/>
      <c r="J409" s="41"/>
      <c r="K409" s="41"/>
      <c r="L409" s="45"/>
      <c r="M409" s="213"/>
      <c r="N409" s="214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123</v>
      </c>
      <c r="AU409" s="18" t="s">
        <v>83</v>
      </c>
    </row>
    <row r="410" s="12" customFormat="1">
      <c r="A410" s="12"/>
      <c r="B410" s="215"/>
      <c r="C410" s="216"/>
      <c r="D410" s="210" t="s">
        <v>125</v>
      </c>
      <c r="E410" s="217" t="s">
        <v>19</v>
      </c>
      <c r="F410" s="218" t="s">
        <v>476</v>
      </c>
      <c r="G410" s="216"/>
      <c r="H410" s="217" t="s">
        <v>19</v>
      </c>
      <c r="I410" s="219"/>
      <c r="J410" s="216"/>
      <c r="K410" s="216"/>
      <c r="L410" s="220"/>
      <c r="M410" s="221"/>
      <c r="N410" s="222"/>
      <c r="O410" s="222"/>
      <c r="P410" s="222"/>
      <c r="Q410" s="222"/>
      <c r="R410" s="222"/>
      <c r="S410" s="222"/>
      <c r="T410" s="223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T410" s="224" t="s">
        <v>125</v>
      </c>
      <c r="AU410" s="224" t="s">
        <v>83</v>
      </c>
      <c r="AV410" s="12" t="s">
        <v>81</v>
      </c>
      <c r="AW410" s="12" t="s">
        <v>127</v>
      </c>
      <c r="AX410" s="12" t="s">
        <v>73</v>
      </c>
      <c r="AY410" s="224" t="s">
        <v>115</v>
      </c>
    </row>
    <row r="411" s="12" customFormat="1">
      <c r="A411" s="12"/>
      <c r="B411" s="215"/>
      <c r="C411" s="216"/>
      <c r="D411" s="210" t="s">
        <v>125</v>
      </c>
      <c r="E411" s="217" t="s">
        <v>19</v>
      </c>
      <c r="F411" s="218" t="s">
        <v>701</v>
      </c>
      <c r="G411" s="216"/>
      <c r="H411" s="217" t="s">
        <v>19</v>
      </c>
      <c r="I411" s="219"/>
      <c r="J411" s="216"/>
      <c r="K411" s="216"/>
      <c r="L411" s="220"/>
      <c r="M411" s="221"/>
      <c r="N411" s="222"/>
      <c r="O411" s="222"/>
      <c r="P411" s="222"/>
      <c r="Q411" s="222"/>
      <c r="R411" s="222"/>
      <c r="S411" s="222"/>
      <c r="T411" s="223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T411" s="224" t="s">
        <v>125</v>
      </c>
      <c r="AU411" s="224" t="s">
        <v>83</v>
      </c>
      <c r="AV411" s="12" t="s">
        <v>81</v>
      </c>
      <c r="AW411" s="12" t="s">
        <v>127</v>
      </c>
      <c r="AX411" s="12" t="s">
        <v>73</v>
      </c>
      <c r="AY411" s="224" t="s">
        <v>115</v>
      </c>
    </row>
    <row r="412" s="12" customFormat="1">
      <c r="A412" s="12"/>
      <c r="B412" s="215"/>
      <c r="C412" s="216"/>
      <c r="D412" s="210" t="s">
        <v>125</v>
      </c>
      <c r="E412" s="217" t="s">
        <v>19</v>
      </c>
      <c r="F412" s="218" t="s">
        <v>702</v>
      </c>
      <c r="G412" s="216"/>
      <c r="H412" s="217" t="s">
        <v>19</v>
      </c>
      <c r="I412" s="219"/>
      <c r="J412" s="216"/>
      <c r="K412" s="216"/>
      <c r="L412" s="220"/>
      <c r="M412" s="221"/>
      <c r="N412" s="222"/>
      <c r="O412" s="222"/>
      <c r="P412" s="222"/>
      <c r="Q412" s="222"/>
      <c r="R412" s="222"/>
      <c r="S412" s="222"/>
      <c r="T412" s="223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T412" s="224" t="s">
        <v>125</v>
      </c>
      <c r="AU412" s="224" t="s">
        <v>83</v>
      </c>
      <c r="AV412" s="12" t="s">
        <v>81</v>
      </c>
      <c r="AW412" s="12" t="s">
        <v>127</v>
      </c>
      <c r="AX412" s="12" t="s">
        <v>73</v>
      </c>
      <c r="AY412" s="224" t="s">
        <v>115</v>
      </c>
    </row>
    <row r="413" s="12" customFormat="1">
      <c r="A413" s="12"/>
      <c r="B413" s="215"/>
      <c r="C413" s="216"/>
      <c r="D413" s="210" t="s">
        <v>125</v>
      </c>
      <c r="E413" s="217" t="s">
        <v>19</v>
      </c>
      <c r="F413" s="218" t="s">
        <v>703</v>
      </c>
      <c r="G413" s="216"/>
      <c r="H413" s="217" t="s">
        <v>19</v>
      </c>
      <c r="I413" s="219"/>
      <c r="J413" s="216"/>
      <c r="K413" s="216"/>
      <c r="L413" s="220"/>
      <c r="M413" s="221"/>
      <c r="N413" s="222"/>
      <c r="O413" s="222"/>
      <c r="P413" s="222"/>
      <c r="Q413" s="222"/>
      <c r="R413" s="222"/>
      <c r="S413" s="222"/>
      <c r="T413" s="223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T413" s="224" t="s">
        <v>125</v>
      </c>
      <c r="AU413" s="224" t="s">
        <v>83</v>
      </c>
      <c r="AV413" s="12" t="s">
        <v>81</v>
      </c>
      <c r="AW413" s="12" t="s">
        <v>127</v>
      </c>
      <c r="AX413" s="12" t="s">
        <v>73</v>
      </c>
      <c r="AY413" s="224" t="s">
        <v>115</v>
      </c>
    </row>
    <row r="414" s="12" customFormat="1">
      <c r="A414" s="12"/>
      <c r="B414" s="215"/>
      <c r="C414" s="216"/>
      <c r="D414" s="210" t="s">
        <v>125</v>
      </c>
      <c r="E414" s="217" t="s">
        <v>19</v>
      </c>
      <c r="F414" s="218" t="s">
        <v>704</v>
      </c>
      <c r="G414" s="216"/>
      <c r="H414" s="217" t="s">
        <v>19</v>
      </c>
      <c r="I414" s="219"/>
      <c r="J414" s="216"/>
      <c r="K414" s="216"/>
      <c r="L414" s="220"/>
      <c r="M414" s="221"/>
      <c r="N414" s="222"/>
      <c r="O414" s="222"/>
      <c r="P414" s="222"/>
      <c r="Q414" s="222"/>
      <c r="R414" s="222"/>
      <c r="S414" s="222"/>
      <c r="T414" s="223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T414" s="224" t="s">
        <v>125</v>
      </c>
      <c r="AU414" s="224" t="s">
        <v>83</v>
      </c>
      <c r="AV414" s="12" t="s">
        <v>81</v>
      </c>
      <c r="AW414" s="12" t="s">
        <v>127</v>
      </c>
      <c r="AX414" s="12" t="s">
        <v>73</v>
      </c>
      <c r="AY414" s="224" t="s">
        <v>115</v>
      </c>
    </row>
    <row r="415" s="13" customFormat="1">
      <c r="A415" s="13"/>
      <c r="B415" s="225"/>
      <c r="C415" s="226"/>
      <c r="D415" s="210" t="s">
        <v>125</v>
      </c>
      <c r="E415" s="227" t="s">
        <v>19</v>
      </c>
      <c r="F415" s="228" t="s">
        <v>705</v>
      </c>
      <c r="G415" s="226"/>
      <c r="H415" s="229">
        <v>54.659999999999997</v>
      </c>
      <c r="I415" s="230"/>
      <c r="J415" s="226"/>
      <c r="K415" s="226"/>
      <c r="L415" s="231"/>
      <c r="M415" s="232"/>
      <c r="N415" s="233"/>
      <c r="O415" s="233"/>
      <c r="P415" s="233"/>
      <c r="Q415" s="233"/>
      <c r="R415" s="233"/>
      <c r="S415" s="233"/>
      <c r="T415" s="23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5" t="s">
        <v>125</v>
      </c>
      <c r="AU415" s="235" t="s">
        <v>83</v>
      </c>
      <c r="AV415" s="13" t="s">
        <v>83</v>
      </c>
      <c r="AW415" s="13" t="s">
        <v>127</v>
      </c>
      <c r="AX415" s="13" t="s">
        <v>81</v>
      </c>
      <c r="AY415" s="235" t="s">
        <v>115</v>
      </c>
    </row>
    <row r="416" s="11" customFormat="1" ht="22.8" customHeight="1">
      <c r="A416" s="11"/>
      <c r="B416" s="183"/>
      <c r="C416" s="184"/>
      <c r="D416" s="185" t="s">
        <v>72</v>
      </c>
      <c r="E416" s="245" t="s">
        <v>166</v>
      </c>
      <c r="F416" s="245" t="s">
        <v>706</v>
      </c>
      <c r="G416" s="184"/>
      <c r="H416" s="184"/>
      <c r="I416" s="187"/>
      <c r="J416" s="246">
        <f>BK416</f>
        <v>0</v>
      </c>
      <c r="K416" s="184"/>
      <c r="L416" s="189"/>
      <c r="M416" s="190"/>
      <c r="N416" s="191"/>
      <c r="O416" s="191"/>
      <c r="P416" s="192">
        <f>SUM(P417:P424)</f>
        <v>0</v>
      </c>
      <c r="Q416" s="191"/>
      <c r="R416" s="192">
        <f>SUM(R417:R424)</f>
        <v>0</v>
      </c>
      <c r="S416" s="191"/>
      <c r="T416" s="193">
        <f>SUM(T417:T424)</f>
        <v>0</v>
      </c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  <c r="AE416" s="11"/>
      <c r="AR416" s="194" t="s">
        <v>81</v>
      </c>
      <c r="AT416" s="195" t="s">
        <v>72</v>
      </c>
      <c r="AU416" s="195" t="s">
        <v>81</v>
      </c>
      <c r="AY416" s="194" t="s">
        <v>115</v>
      </c>
      <c r="BK416" s="196">
        <f>SUM(BK417:BK424)</f>
        <v>0</v>
      </c>
    </row>
    <row r="417" s="2" customFormat="1" ht="16.5" customHeight="1">
      <c r="A417" s="39"/>
      <c r="B417" s="40"/>
      <c r="C417" s="197" t="s">
        <v>707</v>
      </c>
      <c r="D417" s="197" t="s">
        <v>116</v>
      </c>
      <c r="E417" s="198" t="s">
        <v>708</v>
      </c>
      <c r="F417" s="199" t="s">
        <v>709</v>
      </c>
      <c r="G417" s="200" t="s">
        <v>331</v>
      </c>
      <c r="H417" s="201">
        <v>6.5</v>
      </c>
      <c r="I417" s="202"/>
      <c r="J417" s="203">
        <f>ROUND(I417*H417,2)</f>
        <v>0</v>
      </c>
      <c r="K417" s="199" t="s">
        <v>120</v>
      </c>
      <c r="L417" s="45"/>
      <c r="M417" s="204" t="s">
        <v>19</v>
      </c>
      <c r="N417" s="205" t="s">
        <v>44</v>
      </c>
      <c r="O417" s="85"/>
      <c r="P417" s="206">
        <f>O417*H417</f>
        <v>0</v>
      </c>
      <c r="Q417" s="206">
        <v>0</v>
      </c>
      <c r="R417" s="206">
        <f>Q417*H417</f>
        <v>0</v>
      </c>
      <c r="S417" s="206">
        <v>0</v>
      </c>
      <c r="T417" s="207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08" t="s">
        <v>114</v>
      </c>
      <c r="AT417" s="208" t="s">
        <v>116</v>
      </c>
      <c r="AU417" s="208" t="s">
        <v>83</v>
      </c>
      <c r="AY417" s="18" t="s">
        <v>115</v>
      </c>
      <c r="BE417" s="209">
        <f>IF(N417="základní",J417,0)</f>
        <v>0</v>
      </c>
      <c r="BF417" s="209">
        <f>IF(N417="snížená",J417,0)</f>
        <v>0</v>
      </c>
      <c r="BG417" s="209">
        <f>IF(N417="zákl. přenesená",J417,0)</f>
        <v>0</v>
      </c>
      <c r="BH417" s="209">
        <f>IF(N417="sníž. přenesená",J417,0)</f>
        <v>0</v>
      </c>
      <c r="BI417" s="209">
        <f>IF(N417="nulová",J417,0)</f>
        <v>0</v>
      </c>
      <c r="BJ417" s="18" t="s">
        <v>81</v>
      </c>
      <c r="BK417" s="209">
        <f>ROUND(I417*H417,2)</f>
        <v>0</v>
      </c>
      <c r="BL417" s="18" t="s">
        <v>114</v>
      </c>
      <c r="BM417" s="208" t="s">
        <v>710</v>
      </c>
    </row>
    <row r="418" s="2" customFormat="1">
      <c r="A418" s="39"/>
      <c r="B418" s="40"/>
      <c r="C418" s="41"/>
      <c r="D418" s="210" t="s">
        <v>123</v>
      </c>
      <c r="E418" s="41"/>
      <c r="F418" s="211" t="s">
        <v>711</v>
      </c>
      <c r="G418" s="41"/>
      <c r="H418" s="41"/>
      <c r="I418" s="212"/>
      <c r="J418" s="41"/>
      <c r="K418" s="41"/>
      <c r="L418" s="45"/>
      <c r="M418" s="213"/>
      <c r="N418" s="214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123</v>
      </c>
      <c r="AU418" s="18" t="s">
        <v>83</v>
      </c>
    </row>
    <row r="419" s="12" customFormat="1">
      <c r="A419" s="12"/>
      <c r="B419" s="215"/>
      <c r="C419" s="216"/>
      <c r="D419" s="210" t="s">
        <v>125</v>
      </c>
      <c r="E419" s="217" t="s">
        <v>19</v>
      </c>
      <c r="F419" s="218" t="s">
        <v>712</v>
      </c>
      <c r="G419" s="216"/>
      <c r="H419" s="217" t="s">
        <v>19</v>
      </c>
      <c r="I419" s="219"/>
      <c r="J419" s="216"/>
      <c r="K419" s="216"/>
      <c r="L419" s="220"/>
      <c r="M419" s="221"/>
      <c r="N419" s="222"/>
      <c r="O419" s="222"/>
      <c r="P419" s="222"/>
      <c r="Q419" s="222"/>
      <c r="R419" s="222"/>
      <c r="S419" s="222"/>
      <c r="T419" s="223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T419" s="224" t="s">
        <v>125</v>
      </c>
      <c r="AU419" s="224" t="s">
        <v>83</v>
      </c>
      <c r="AV419" s="12" t="s">
        <v>81</v>
      </c>
      <c r="AW419" s="12" t="s">
        <v>127</v>
      </c>
      <c r="AX419" s="12" t="s">
        <v>73</v>
      </c>
      <c r="AY419" s="224" t="s">
        <v>115</v>
      </c>
    </row>
    <row r="420" s="13" customFormat="1">
      <c r="A420" s="13"/>
      <c r="B420" s="225"/>
      <c r="C420" s="226"/>
      <c r="D420" s="210" t="s">
        <v>125</v>
      </c>
      <c r="E420" s="227" t="s">
        <v>19</v>
      </c>
      <c r="F420" s="228" t="s">
        <v>713</v>
      </c>
      <c r="G420" s="226"/>
      <c r="H420" s="229">
        <v>6.5</v>
      </c>
      <c r="I420" s="230"/>
      <c r="J420" s="226"/>
      <c r="K420" s="226"/>
      <c r="L420" s="231"/>
      <c r="M420" s="232"/>
      <c r="N420" s="233"/>
      <c r="O420" s="233"/>
      <c r="P420" s="233"/>
      <c r="Q420" s="233"/>
      <c r="R420" s="233"/>
      <c r="S420" s="233"/>
      <c r="T420" s="23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5" t="s">
        <v>125</v>
      </c>
      <c r="AU420" s="235" t="s">
        <v>83</v>
      </c>
      <c r="AV420" s="13" t="s">
        <v>83</v>
      </c>
      <c r="AW420" s="13" t="s">
        <v>127</v>
      </c>
      <c r="AX420" s="13" t="s">
        <v>81</v>
      </c>
      <c r="AY420" s="235" t="s">
        <v>115</v>
      </c>
    </row>
    <row r="421" s="2" customFormat="1" ht="16.5" customHeight="1">
      <c r="A421" s="39"/>
      <c r="B421" s="40"/>
      <c r="C421" s="197" t="s">
        <v>714</v>
      </c>
      <c r="D421" s="197" t="s">
        <v>116</v>
      </c>
      <c r="E421" s="198" t="s">
        <v>715</v>
      </c>
      <c r="F421" s="199" t="s">
        <v>716</v>
      </c>
      <c r="G421" s="200" t="s">
        <v>331</v>
      </c>
      <c r="H421" s="201">
        <v>6.5</v>
      </c>
      <c r="I421" s="202"/>
      <c r="J421" s="203">
        <f>ROUND(I421*H421,2)</f>
        <v>0</v>
      </c>
      <c r="K421" s="199" t="s">
        <v>120</v>
      </c>
      <c r="L421" s="45"/>
      <c r="M421" s="204" t="s">
        <v>19</v>
      </c>
      <c r="N421" s="205" t="s">
        <v>44</v>
      </c>
      <c r="O421" s="85"/>
      <c r="P421" s="206">
        <f>O421*H421</f>
        <v>0</v>
      </c>
      <c r="Q421" s="206">
        <v>0</v>
      </c>
      <c r="R421" s="206">
        <f>Q421*H421</f>
        <v>0</v>
      </c>
      <c r="S421" s="206">
        <v>0</v>
      </c>
      <c r="T421" s="207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08" t="s">
        <v>114</v>
      </c>
      <c r="AT421" s="208" t="s">
        <v>116</v>
      </c>
      <c r="AU421" s="208" t="s">
        <v>83</v>
      </c>
      <c r="AY421" s="18" t="s">
        <v>115</v>
      </c>
      <c r="BE421" s="209">
        <f>IF(N421="základní",J421,0)</f>
        <v>0</v>
      </c>
      <c r="BF421" s="209">
        <f>IF(N421="snížená",J421,0)</f>
        <v>0</v>
      </c>
      <c r="BG421" s="209">
        <f>IF(N421="zákl. přenesená",J421,0)</f>
        <v>0</v>
      </c>
      <c r="BH421" s="209">
        <f>IF(N421="sníž. přenesená",J421,0)</f>
        <v>0</v>
      </c>
      <c r="BI421" s="209">
        <f>IF(N421="nulová",J421,0)</f>
        <v>0</v>
      </c>
      <c r="BJ421" s="18" t="s">
        <v>81</v>
      </c>
      <c r="BK421" s="209">
        <f>ROUND(I421*H421,2)</f>
        <v>0</v>
      </c>
      <c r="BL421" s="18" t="s">
        <v>114</v>
      </c>
      <c r="BM421" s="208" t="s">
        <v>717</v>
      </c>
    </row>
    <row r="422" s="2" customFormat="1">
      <c r="A422" s="39"/>
      <c r="B422" s="40"/>
      <c r="C422" s="41"/>
      <c r="D422" s="210" t="s">
        <v>123</v>
      </c>
      <c r="E422" s="41"/>
      <c r="F422" s="211" t="s">
        <v>711</v>
      </c>
      <c r="G422" s="41"/>
      <c r="H422" s="41"/>
      <c r="I422" s="212"/>
      <c r="J422" s="41"/>
      <c r="K422" s="41"/>
      <c r="L422" s="45"/>
      <c r="M422" s="213"/>
      <c r="N422" s="214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123</v>
      </c>
      <c r="AU422" s="18" t="s">
        <v>83</v>
      </c>
    </row>
    <row r="423" s="12" customFormat="1">
      <c r="A423" s="12"/>
      <c r="B423" s="215"/>
      <c r="C423" s="216"/>
      <c r="D423" s="210" t="s">
        <v>125</v>
      </c>
      <c r="E423" s="217" t="s">
        <v>19</v>
      </c>
      <c r="F423" s="218" t="s">
        <v>718</v>
      </c>
      <c r="G423" s="216"/>
      <c r="H423" s="217" t="s">
        <v>19</v>
      </c>
      <c r="I423" s="219"/>
      <c r="J423" s="216"/>
      <c r="K423" s="216"/>
      <c r="L423" s="220"/>
      <c r="M423" s="221"/>
      <c r="N423" s="222"/>
      <c r="O423" s="222"/>
      <c r="P423" s="222"/>
      <c r="Q423" s="222"/>
      <c r="R423" s="222"/>
      <c r="S423" s="222"/>
      <c r="T423" s="223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T423" s="224" t="s">
        <v>125</v>
      </c>
      <c r="AU423" s="224" t="s">
        <v>83</v>
      </c>
      <c r="AV423" s="12" t="s">
        <v>81</v>
      </c>
      <c r="AW423" s="12" t="s">
        <v>127</v>
      </c>
      <c r="AX423" s="12" t="s">
        <v>73</v>
      </c>
      <c r="AY423" s="224" t="s">
        <v>115</v>
      </c>
    </row>
    <row r="424" s="13" customFormat="1">
      <c r="A424" s="13"/>
      <c r="B424" s="225"/>
      <c r="C424" s="226"/>
      <c r="D424" s="210" t="s">
        <v>125</v>
      </c>
      <c r="E424" s="227" t="s">
        <v>19</v>
      </c>
      <c r="F424" s="228" t="s">
        <v>719</v>
      </c>
      <c r="G424" s="226"/>
      <c r="H424" s="229">
        <v>6.5</v>
      </c>
      <c r="I424" s="230"/>
      <c r="J424" s="226"/>
      <c r="K424" s="226"/>
      <c r="L424" s="231"/>
      <c r="M424" s="232"/>
      <c r="N424" s="233"/>
      <c r="O424" s="233"/>
      <c r="P424" s="233"/>
      <c r="Q424" s="233"/>
      <c r="R424" s="233"/>
      <c r="S424" s="233"/>
      <c r="T424" s="23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5" t="s">
        <v>125</v>
      </c>
      <c r="AU424" s="235" t="s">
        <v>83</v>
      </c>
      <c r="AV424" s="13" t="s">
        <v>83</v>
      </c>
      <c r="AW424" s="13" t="s">
        <v>127</v>
      </c>
      <c r="AX424" s="13" t="s">
        <v>81</v>
      </c>
      <c r="AY424" s="235" t="s">
        <v>115</v>
      </c>
    </row>
    <row r="425" s="11" customFormat="1" ht="22.8" customHeight="1">
      <c r="A425" s="11"/>
      <c r="B425" s="183"/>
      <c r="C425" s="184"/>
      <c r="D425" s="185" t="s">
        <v>72</v>
      </c>
      <c r="E425" s="245" t="s">
        <v>171</v>
      </c>
      <c r="F425" s="245" t="s">
        <v>231</v>
      </c>
      <c r="G425" s="184"/>
      <c r="H425" s="184"/>
      <c r="I425" s="187"/>
      <c r="J425" s="246">
        <f>BK425</f>
        <v>0</v>
      </c>
      <c r="K425" s="184"/>
      <c r="L425" s="189"/>
      <c r="M425" s="190"/>
      <c r="N425" s="191"/>
      <c r="O425" s="191"/>
      <c r="P425" s="192">
        <f>SUM(P426:P547)</f>
        <v>0</v>
      </c>
      <c r="Q425" s="191"/>
      <c r="R425" s="192">
        <f>SUM(R426:R547)</f>
        <v>0</v>
      </c>
      <c r="S425" s="191"/>
      <c r="T425" s="193">
        <f>SUM(T426:T547)</f>
        <v>0</v>
      </c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  <c r="AE425" s="11"/>
      <c r="AR425" s="194" t="s">
        <v>81</v>
      </c>
      <c r="AT425" s="195" t="s">
        <v>72</v>
      </c>
      <c r="AU425" s="195" t="s">
        <v>81</v>
      </c>
      <c r="AY425" s="194" t="s">
        <v>115</v>
      </c>
      <c r="BK425" s="196">
        <f>SUM(BK426:BK547)</f>
        <v>0</v>
      </c>
    </row>
    <row r="426" s="2" customFormat="1" ht="16.5" customHeight="1">
      <c r="A426" s="39"/>
      <c r="B426" s="40"/>
      <c r="C426" s="197" t="s">
        <v>720</v>
      </c>
      <c r="D426" s="197" t="s">
        <v>116</v>
      </c>
      <c r="E426" s="198" t="s">
        <v>721</v>
      </c>
      <c r="F426" s="199" t="s">
        <v>722</v>
      </c>
      <c r="G426" s="200" t="s">
        <v>331</v>
      </c>
      <c r="H426" s="201">
        <v>31.399999999999999</v>
      </c>
      <c r="I426" s="202"/>
      <c r="J426" s="203">
        <f>ROUND(I426*H426,2)</f>
        <v>0</v>
      </c>
      <c r="K426" s="199" t="s">
        <v>120</v>
      </c>
      <c r="L426" s="45"/>
      <c r="M426" s="204" t="s">
        <v>19</v>
      </c>
      <c r="N426" s="205" t="s">
        <v>44</v>
      </c>
      <c r="O426" s="85"/>
      <c r="P426" s="206">
        <f>O426*H426</f>
        <v>0</v>
      </c>
      <c r="Q426" s="206">
        <v>0</v>
      </c>
      <c r="R426" s="206">
        <f>Q426*H426</f>
        <v>0</v>
      </c>
      <c r="S426" s="206">
        <v>0</v>
      </c>
      <c r="T426" s="207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08" t="s">
        <v>114</v>
      </c>
      <c r="AT426" s="208" t="s">
        <v>116</v>
      </c>
      <c r="AU426" s="208" t="s">
        <v>83</v>
      </c>
      <c r="AY426" s="18" t="s">
        <v>115</v>
      </c>
      <c r="BE426" s="209">
        <f>IF(N426="základní",J426,0)</f>
        <v>0</v>
      </c>
      <c r="BF426" s="209">
        <f>IF(N426="snížená",J426,0)</f>
        <v>0</v>
      </c>
      <c r="BG426" s="209">
        <f>IF(N426="zákl. přenesená",J426,0)</f>
        <v>0</v>
      </c>
      <c r="BH426" s="209">
        <f>IF(N426="sníž. přenesená",J426,0)</f>
        <v>0</v>
      </c>
      <c r="BI426" s="209">
        <f>IF(N426="nulová",J426,0)</f>
        <v>0</v>
      </c>
      <c r="BJ426" s="18" t="s">
        <v>81</v>
      </c>
      <c r="BK426" s="209">
        <f>ROUND(I426*H426,2)</f>
        <v>0</v>
      </c>
      <c r="BL426" s="18" t="s">
        <v>114</v>
      </c>
      <c r="BM426" s="208" t="s">
        <v>723</v>
      </c>
    </row>
    <row r="427" s="12" customFormat="1">
      <c r="A427" s="12"/>
      <c r="B427" s="215"/>
      <c r="C427" s="216"/>
      <c r="D427" s="210" t="s">
        <v>125</v>
      </c>
      <c r="E427" s="217" t="s">
        <v>19</v>
      </c>
      <c r="F427" s="218" t="s">
        <v>724</v>
      </c>
      <c r="G427" s="216"/>
      <c r="H427" s="217" t="s">
        <v>19</v>
      </c>
      <c r="I427" s="219"/>
      <c r="J427" s="216"/>
      <c r="K427" s="216"/>
      <c r="L427" s="220"/>
      <c r="M427" s="221"/>
      <c r="N427" s="222"/>
      <c r="O427" s="222"/>
      <c r="P427" s="222"/>
      <c r="Q427" s="222"/>
      <c r="R427" s="222"/>
      <c r="S427" s="222"/>
      <c r="T427" s="223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T427" s="224" t="s">
        <v>125</v>
      </c>
      <c r="AU427" s="224" t="s">
        <v>83</v>
      </c>
      <c r="AV427" s="12" t="s">
        <v>81</v>
      </c>
      <c r="AW427" s="12" t="s">
        <v>127</v>
      </c>
      <c r="AX427" s="12" t="s">
        <v>73</v>
      </c>
      <c r="AY427" s="224" t="s">
        <v>115</v>
      </c>
    </row>
    <row r="428" s="12" customFormat="1">
      <c r="A428" s="12"/>
      <c r="B428" s="215"/>
      <c r="C428" s="216"/>
      <c r="D428" s="210" t="s">
        <v>125</v>
      </c>
      <c r="E428" s="217" t="s">
        <v>19</v>
      </c>
      <c r="F428" s="218" t="s">
        <v>725</v>
      </c>
      <c r="G428" s="216"/>
      <c r="H428" s="217" t="s">
        <v>19</v>
      </c>
      <c r="I428" s="219"/>
      <c r="J428" s="216"/>
      <c r="K428" s="216"/>
      <c r="L428" s="220"/>
      <c r="M428" s="221"/>
      <c r="N428" s="222"/>
      <c r="O428" s="222"/>
      <c r="P428" s="222"/>
      <c r="Q428" s="222"/>
      <c r="R428" s="222"/>
      <c r="S428" s="222"/>
      <c r="T428" s="223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T428" s="224" t="s">
        <v>125</v>
      </c>
      <c r="AU428" s="224" t="s">
        <v>83</v>
      </c>
      <c r="AV428" s="12" t="s">
        <v>81</v>
      </c>
      <c r="AW428" s="12" t="s">
        <v>127</v>
      </c>
      <c r="AX428" s="12" t="s">
        <v>73</v>
      </c>
      <c r="AY428" s="224" t="s">
        <v>115</v>
      </c>
    </row>
    <row r="429" s="13" customFormat="1">
      <c r="A429" s="13"/>
      <c r="B429" s="225"/>
      <c r="C429" s="226"/>
      <c r="D429" s="210" t="s">
        <v>125</v>
      </c>
      <c r="E429" s="227" t="s">
        <v>19</v>
      </c>
      <c r="F429" s="228" t="s">
        <v>726</v>
      </c>
      <c r="G429" s="226"/>
      <c r="H429" s="229">
        <v>31.399999999999999</v>
      </c>
      <c r="I429" s="230"/>
      <c r="J429" s="226"/>
      <c r="K429" s="226"/>
      <c r="L429" s="231"/>
      <c r="M429" s="232"/>
      <c r="N429" s="233"/>
      <c r="O429" s="233"/>
      <c r="P429" s="233"/>
      <c r="Q429" s="233"/>
      <c r="R429" s="233"/>
      <c r="S429" s="233"/>
      <c r="T429" s="23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5" t="s">
        <v>125</v>
      </c>
      <c r="AU429" s="235" t="s">
        <v>83</v>
      </c>
      <c r="AV429" s="13" t="s">
        <v>83</v>
      </c>
      <c r="AW429" s="13" t="s">
        <v>127</v>
      </c>
      <c r="AX429" s="13" t="s">
        <v>81</v>
      </c>
      <c r="AY429" s="235" t="s">
        <v>115</v>
      </c>
    </row>
    <row r="430" s="2" customFormat="1" ht="16.5" customHeight="1">
      <c r="A430" s="39"/>
      <c r="B430" s="40"/>
      <c r="C430" s="197" t="s">
        <v>727</v>
      </c>
      <c r="D430" s="197" t="s">
        <v>116</v>
      </c>
      <c r="E430" s="198" t="s">
        <v>728</v>
      </c>
      <c r="F430" s="199" t="s">
        <v>729</v>
      </c>
      <c r="G430" s="200" t="s">
        <v>331</v>
      </c>
      <c r="H430" s="201">
        <v>32</v>
      </c>
      <c r="I430" s="202"/>
      <c r="J430" s="203">
        <f>ROUND(I430*H430,2)</f>
        <v>0</v>
      </c>
      <c r="K430" s="199" t="s">
        <v>120</v>
      </c>
      <c r="L430" s="45"/>
      <c r="M430" s="204" t="s">
        <v>19</v>
      </c>
      <c r="N430" s="205" t="s">
        <v>44</v>
      </c>
      <c r="O430" s="85"/>
      <c r="P430" s="206">
        <f>O430*H430</f>
        <v>0</v>
      </c>
      <c r="Q430" s="206">
        <v>0</v>
      </c>
      <c r="R430" s="206">
        <f>Q430*H430</f>
        <v>0</v>
      </c>
      <c r="S430" s="206">
        <v>0</v>
      </c>
      <c r="T430" s="207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08" t="s">
        <v>114</v>
      </c>
      <c r="AT430" s="208" t="s">
        <v>116</v>
      </c>
      <c r="AU430" s="208" t="s">
        <v>83</v>
      </c>
      <c r="AY430" s="18" t="s">
        <v>115</v>
      </c>
      <c r="BE430" s="209">
        <f>IF(N430="základní",J430,0)</f>
        <v>0</v>
      </c>
      <c r="BF430" s="209">
        <f>IF(N430="snížená",J430,0)</f>
        <v>0</v>
      </c>
      <c r="BG430" s="209">
        <f>IF(N430="zákl. přenesená",J430,0)</f>
        <v>0</v>
      </c>
      <c r="BH430" s="209">
        <f>IF(N430="sníž. přenesená",J430,0)</f>
        <v>0</v>
      </c>
      <c r="BI430" s="209">
        <f>IF(N430="nulová",J430,0)</f>
        <v>0</v>
      </c>
      <c r="BJ430" s="18" t="s">
        <v>81</v>
      </c>
      <c r="BK430" s="209">
        <f>ROUND(I430*H430,2)</f>
        <v>0</v>
      </c>
      <c r="BL430" s="18" t="s">
        <v>114</v>
      </c>
      <c r="BM430" s="208" t="s">
        <v>730</v>
      </c>
    </row>
    <row r="431" s="12" customFormat="1">
      <c r="A431" s="12"/>
      <c r="B431" s="215"/>
      <c r="C431" s="216"/>
      <c r="D431" s="210" t="s">
        <v>125</v>
      </c>
      <c r="E431" s="217" t="s">
        <v>19</v>
      </c>
      <c r="F431" s="218" t="s">
        <v>731</v>
      </c>
      <c r="G431" s="216"/>
      <c r="H431" s="217" t="s">
        <v>19</v>
      </c>
      <c r="I431" s="219"/>
      <c r="J431" s="216"/>
      <c r="K431" s="216"/>
      <c r="L431" s="220"/>
      <c r="M431" s="221"/>
      <c r="N431" s="222"/>
      <c r="O431" s="222"/>
      <c r="P431" s="222"/>
      <c r="Q431" s="222"/>
      <c r="R431" s="222"/>
      <c r="S431" s="222"/>
      <c r="T431" s="223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T431" s="224" t="s">
        <v>125</v>
      </c>
      <c r="AU431" s="224" t="s">
        <v>83</v>
      </c>
      <c r="AV431" s="12" t="s">
        <v>81</v>
      </c>
      <c r="AW431" s="12" t="s">
        <v>127</v>
      </c>
      <c r="AX431" s="12" t="s">
        <v>73</v>
      </c>
      <c r="AY431" s="224" t="s">
        <v>115</v>
      </c>
    </row>
    <row r="432" s="13" customFormat="1">
      <c r="A432" s="13"/>
      <c r="B432" s="225"/>
      <c r="C432" s="226"/>
      <c r="D432" s="210" t="s">
        <v>125</v>
      </c>
      <c r="E432" s="227" t="s">
        <v>19</v>
      </c>
      <c r="F432" s="228" t="s">
        <v>340</v>
      </c>
      <c r="G432" s="226"/>
      <c r="H432" s="229">
        <v>32</v>
      </c>
      <c r="I432" s="230"/>
      <c r="J432" s="226"/>
      <c r="K432" s="226"/>
      <c r="L432" s="231"/>
      <c r="M432" s="232"/>
      <c r="N432" s="233"/>
      <c r="O432" s="233"/>
      <c r="P432" s="233"/>
      <c r="Q432" s="233"/>
      <c r="R432" s="233"/>
      <c r="S432" s="233"/>
      <c r="T432" s="23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5" t="s">
        <v>125</v>
      </c>
      <c r="AU432" s="235" t="s">
        <v>83</v>
      </c>
      <c r="AV432" s="13" t="s">
        <v>83</v>
      </c>
      <c r="AW432" s="13" t="s">
        <v>127</v>
      </c>
      <c r="AX432" s="13" t="s">
        <v>81</v>
      </c>
      <c r="AY432" s="235" t="s">
        <v>115</v>
      </c>
    </row>
    <row r="433" s="2" customFormat="1" ht="16.5" customHeight="1">
      <c r="A433" s="39"/>
      <c r="B433" s="40"/>
      <c r="C433" s="197" t="s">
        <v>732</v>
      </c>
      <c r="D433" s="197" t="s">
        <v>116</v>
      </c>
      <c r="E433" s="198" t="s">
        <v>733</v>
      </c>
      <c r="F433" s="199" t="s">
        <v>734</v>
      </c>
      <c r="G433" s="200" t="s">
        <v>210</v>
      </c>
      <c r="H433" s="201">
        <v>8</v>
      </c>
      <c r="I433" s="202"/>
      <c r="J433" s="203">
        <f>ROUND(I433*H433,2)</f>
        <v>0</v>
      </c>
      <c r="K433" s="199" t="s">
        <v>120</v>
      </c>
      <c r="L433" s="45"/>
      <c r="M433" s="204" t="s">
        <v>19</v>
      </c>
      <c r="N433" s="205" t="s">
        <v>44</v>
      </c>
      <c r="O433" s="85"/>
      <c r="P433" s="206">
        <f>O433*H433</f>
        <v>0</v>
      </c>
      <c r="Q433" s="206">
        <v>0</v>
      </c>
      <c r="R433" s="206">
        <f>Q433*H433</f>
        <v>0</v>
      </c>
      <c r="S433" s="206">
        <v>0</v>
      </c>
      <c r="T433" s="207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08" t="s">
        <v>114</v>
      </c>
      <c r="AT433" s="208" t="s">
        <v>116</v>
      </c>
      <c r="AU433" s="208" t="s">
        <v>83</v>
      </c>
      <c r="AY433" s="18" t="s">
        <v>115</v>
      </c>
      <c r="BE433" s="209">
        <f>IF(N433="základní",J433,0)</f>
        <v>0</v>
      </c>
      <c r="BF433" s="209">
        <f>IF(N433="snížená",J433,0)</f>
        <v>0</v>
      </c>
      <c r="BG433" s="209">
        <f>IF(N433="zákl. přenesená",J433,0)</f>
        <v>0</v>
      </c>
      <c r="BH433" s="209">
        <f>IF(N433="sníž. přenesená",J433,0)</f>
        <v>0</v>
      </c>
      <c r="BI433" s="209">
        <f>IF(N433="nulová",J433,0)</f>
        <v>0</v>
      </c>
      <c r="BJ433" s="18" t="s">
        <v>81</v>
      </c>
      <c r="BK433" s="209">
        <f>ROUND(I433*H433,2)</f>
        <v>0</v>
      </c>
      <c r="BL433" s="18" t="s">
        <v>114</v>
      </c>
      <c r="BM433" s="208" t="s">
        <v>735</v>
      </c>
    </row>
    <row r="434" s="2" customFormat="1">
      <c r="A434" s="39"/>
      <c r="B434" s="40"/>
      <c r="C434" s="41"/>
      <c r="D434" s="210" t="s">
        <v>123</v>
      </c>
      <c r="E434" s="41"/>
      <c r="F434" s="211" t="s">
        <v>736</v>
      </c>
      <c r="G434" s="41"/>
      <c r="H434" s="41"/>
      <c r="I434" s="212"/>
      <c r="J434" s="41"/>
      <c r="K434" s="41"/>
      <c r="L434" s="45"/>
      <c r="M434" s="213"/>
      <c r="N434" s="214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123</v>
      </c>
      <c r="AU434" s="18" t="s">
        <v>83</v>
      </c>
    </row>
    <row r="435" s="12" customFormat="1">
      <c r="A435" s="12"/>
      <c r="B435" s="215"/>
      <c r="C435" s="216"/>
      <c r="D435" s="210" t="s">
        <v>125</v>
      </c>
      <c r="E435" s="217" t="s">
        <v>19</v>
      </c>
      <c r="F435" s="218" t="s">
        <v>737</v>
      </c>
      <c r="G435" s="216"/>
      <c r="H435" s="217" t="s">
        <v>19</v>
      </c>
      <c r="I435" s="219"/>
      <c r="J435" s="216"/>
      <c r="K435" s="216"/>
      <c r="L435" s="220"/>
      <c r="M435" s="221"/>
      <c r="N435" s="222"/>
      <c r="O435" s="222"/>
      <c r="P435" s="222"/>
      <c r="Q435" s="222"/>
      <c r="R435" s="222"/>
      <c r="S435" s="222"/>
      <c r="T435" s="223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T435" s="224" t="s">
        <v>125</v>
      </c>
      <c r="AU435" s="224" t="s">
        <v>83</v>
      </c>
      <c r="AV435" s="12" t="s">
        <v>81</v>
      </c>
      <c r="AW435" s="12" t="s">
        <v>127</v>
      </c>
      <c r="AX435" s="12" t="s">
        <v>73</v>
      </c>
      <c r="AY435" s="224" t="s">
        <v>115</v>
      </c>
    </row>
    <row r="436" s="13" customFormat="1">
      <c r="A436" s="13"/>
      <c r="B436" s="225"/>
      <c r="C436" s="226"/>
      <c r="D436" s="210" t="s">
        <v>125</v>
      </c>
      <c r="E436" s="227" t="s">
        <v>19</v>
      </c>
      <c r="F436" s="228" t="s">
        <v>738</v>
      </c>
      <c r="G436" s="226"/>
      <c r="H436" s="229">
        <v>8</v>
      </c>
      <c r="I436" s="230"/>
      <c r="J436" s="226"/>
      <c r="K436" s="226"/>
      <c r="L436" s="231"/>
      <c r="M436" s="232"/>
      <c r="N436" s="233"/>
      <c r="O436" s="233"/>
      <c r="P436" s="233"/>
      <c r="Q436" s="233"/>
      <c r="R436" s="233"/>
      <c r="S436" s="233"/>
      <c r="T436" s="23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5" t="s">
        <v>125</v>
      </c>
      <c r="AU436" s="235" t="s">
        <v>83</v>
      </c>
      <c r="AV436" s="13" t="s">
        <v>83</v>
      </c>
      <c r="AW436" s="13" t="s">
        <v>127</v>
      </c>
      <c r="AX436" s="13" t="s">
        <v>81</v>
      </c>
      <c r="AY436" s="235" t="s">
        <v>115</v>
      </c>
    </row>
    <row r="437" s="2" customFormat="1" ht="16.5" customHeight="1">
      <c r="A437" s="39"/>
      <c r="B437" s="40"/>
      <c r="C437" s="197" t="s">
        <v>739</v>
      </c>
      <c r="D437" s="197" t="s">
        <v>116</v>
      </c>
      <c r="E437" s="198" t="s">
        <v>740</v>
      </c>
      <c r="F437" s="199" t="s">
        <v>741</v>
      </c>
      <c r="G437" s="200" t="s">
        <v>210</v>
      </c>
      <c r="H437" s="201">
        <v>2</v>
      </c>
      <c r="I437" s="202"/>
      <c r="J437" s="203">
        <f>ROUND(I437*H437,2)</f>
        <v>0</v>
      </c>
      <c r="K437" s="199" t="s">
        <v>120</v>
      </c>
      <c r="L437" s="45"/>
      <c r="M437" s="204" t="s">
        <v>19</v>
      </c>
      <c r="N437" s="205" t="s">
        <v>44</v>
      </c>
      <c r="O437" s="85"/>
      <c r="P437" s="206">
        <f>O437*H437</f>
        <v>0</v>
      </c>
      <c r="Q437" s="206">
        <v>0</v>
      </c>
      <c r="R437" s="206">
        <f>Q437*H437</f>
        <v>0</v>
      </c>
      <c r="S437" s="206">
        <v>0</v>
      </c>
      <c r="T437" s="207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08" t="s">
        <v>114</v>
      </c>
      <c r="AT437" s="208" t="s">
        <v>116</v>
      </c>
      <c r="AU437" s="208" t="s">
        <v>83</v>
      </c>
      <c r="AY437" s="18" t="s">
        <v>115</v>
      </c>
      <c r="BE437" s="209">
        <f>IF(N437="základní",J437,0)</f>
        <v>0</v>
      </c>
      <c r="BF437" s="209">
        <f>IF(N437="snížená",J437,0)</f>
        <v>0</v>
      </c>
      <c r="BG437" s="209">
        <f>IF(N437="zákl. přenesená",J437,0)</f>
        <v>0</v>
      </c>
      <c r="BH437" s="209">
        <f>IF(N437="sníž. přenesená",J437,0)</f>
        <v>0</v>
      </c>
      <c r="BI437" s="209">
        <f>IF(N437="nulová",J437,0)</f>
        <v>0</v>
      </c>
      <c r="BJ437" s="18" t="s">
        <v>81</v>
      </c>
      <c r="BK437" s="209">
        <f>ROUND(I437*H437,2)</f>
        <v>0</v>
      </c>
      <c r="BL437" s="18" t="s">
        <v>114</v>
      </c>
      <c r="BM437" s="208" t="s">
        <v>742</v>
      </c>
    </row>
    <row r="438" s="2" customFormat="1">
      <c r="A438" s="39"/>
      <c r="B438" s="40"/>
      <c r="C438" s="41"/>
      <c r="D438" s="210" t="s">
        <v>123</v>
      </c>
      <c r="E438" s="41"/>
      <c r="F438" s="211" t="s">
        <v>743</v>
      </c>
      <c r="G438" s="41"/>
      <c r="H438" s="41"/>
      <c r="I438" s="212"/>
      <c r="J438" s="41"/>
      <c r="K438" s="41"/>
      <c r="L438" s="45"/>
      <c r="M438" s="213"/>
      <c r="N438" s="214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123</v>
      </c>
      <c r="AU438" s="18" t="s">
        <v>83</v>
      </c>
    </row>
    <row r="439" s="12" customFormat="1">
      <c r="A439" s="12"/>
      <c r="B439" s="215"/>
      <c r="C439" s="216"/>
      <c r="D439" s="210" t="s">
        <v>125</v>
      </c>
      <c r="E439" s="217" t="s">
        <v>19</v>
      </c>
      <c r="F439" s="218" t="s">
        <v>737</v>
      </c>
      <c r="G439" s="216"/>
      <c r="H439" s="217" t="s">
        <v>19</v>
      </c>
      <c r="I439" s="219"/>
      <c r="J439" s="216"/>
      <c r="K439" s="216"/>
      <c r="L439" s="220"/>
      <c r="M439" s="221"/>
      <c r="N439" s="222"/>
      <c r="O439" s="222"/>
      <c r="P439" s="222"/>
      <c r="Q439" s="222"/>
      <c r="R439" s="222"/>
      <c r="S439" s="222"/>
      <c r="T439" s="223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T439" s="224" t="s">
        <v>125</v>
      </c>
      <c r="AU439" s="224" t="s">
        <v>83</v>
      </c>
      <c r="AV439" s="12" t="s">
        <v>81</v>
      </c>
      <c r="AW439" s="12" t="s">
        <v>127</v>
      </c>
      <c r="AX439" s="12" t="s">
        <v>73</v>
      </c>
      <c r="AY439" s="224" t="s">
        <v>115</v>
      </c>
    </row>
    <row r="440" s="12" customFormat="1">
      <c r="A440" s="12"/>
      <c r="B440" s="215"/>
      <c r="C440" s="216"/>
      <c r="D440" s="210" t="s">
        <v>125</v>
      </c>
      <c r="E440" s="217" t="s">
        <v>19</v>
      </c>
      <c r="F440" s="218" t="s">
        <v>744</v>
      </c>
      <c r="G440" s="216"/>
      <c r="H440" s="217" t="s">
        <v>19</v>
      </c>
      <c r="I440" s="219"/>
      <c r="J440" s="216"/>
      <c r="K440" s="216"/>
      <c r="L440" s="220"/>
      <c r="M440" s="221"/>
      <c r="N440" s="222"/>
      <c r="O440" s="222"/>
      <c r="P440" s="222"/>
      <c r="Q440" s="222"/>
      <c r="R440" s="222"/>
      <c r="S440" s="222"/>
      <c r="T440" s="223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T440" s="224" t="s">
        <v>125</v>
      </c>
      <c r="AU440" s="224" t="s">
        <v>83</v>
      </c>
      <c r="AV440" s="12" t="s">
        <v>81</v>
      </c>
      <c r="AW440" s="12" t="s">
        <v>127</v>
      </c>
      <c r="AX440" s="12" t="s">
        <v>73</v>
      </c>
      <c r="AY440" s="224" t="s">
        <v>115</v>
      </c>
    </row>
    <row r="441" s="13" customFormat="1">
      <c r="A441" s="13"/>
      <c r="B441" s="225"/>
      <c r="C441" s="226"/>
      <c r="D441" s="210" t="s">
        <v>125</v>
      </c>
      <c r="E441" s="227" t="s">
        <v>19</v>
      </c>
      <c r="F441" s="228" t="s">
        <v>745</v>
      </c>
      <c r="G441" s="226"/>
      <c r="H441" s="229">
        <v>2</v>
      </c>
      <c r="I441" s="230"/>
      <c r="J441" s="226"/>
      <c r="K441" s="226"/>
      <c r="L441" s="231"/>
      <c r="M441" s="232"/>
      <c r="N441" s="233"/>
      <c r="O441" s="233"/>
      <c r="P441" s="233"/>
      <c r="Q441" s="233"/>
      <c r="R441" s="233"/>
      <c r="S441" s="233"/>
      <c r="T441" s="23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5" t="s">
        <v>125</v>
      </c>
      <c r="AU441" s="235" t="s">
        <v>83</v>
      </c>
      <c r="AV441" s="13" t="s">
        <v>83</v>
      </c>
      <c r="AW441" s="13" t="s">
        <v>127</v>
      </c>
      <c r="AX441" s="13" t="s">
        <v>81</v>
      </c>
      <c r="AY441" s="235" t="s">
        <v>115</v>
      </c>
    </row>
    <row r="442" s="2" customFormat="1" ht="16.5" customHeight="1">
      <c r="A442" s="39"/>
      <c r="B442" s="40"/>
      <c r="C442" s="197" t="s">
        <v>746</v>
      </c>
      <c r="D442" s="197" t="s">
        <v>116</v>
      </c>
      <c r="E442" s="198" t="s">
        <v>747</v>
      </c>
      <c r="F442" s="199" t="s">
        <v>748</v>
      </c>
      <c r="G442" s="200" t="s">
        <v>210</v>
      </c>
      <c r="H442" s="201">
        <v>4</v>
      </c>
      <c r="I442" s="202"/>
      <c r="J442" s="203">
        <f>ROUND(I442*H442,2)</f>
        <v>0</v>
      </c>
      <c r="K442" s="199" t="s">
        <v>120</v>
      </c>
      <c r="L442" s="45"/>
      <c r="M442" s="204" t="s">
        <v>19</v>
      </c>
      <c r="N442" s="205" t="s">
        <v>44</v>
      </c>
      <c r="O442" s="85"/>
      <c r="P442" s="206">
        <f>O442*H442</f>
        <v>0</v>
      </c>
      <c r="Q442" s="206">
        <v>0</v>
      </c>
      <c r="R442" s="206">
        <f>Q442*H442</f>
        <v>0</v>
      </c>
      <c r="S442" s="206">
        <v>0</v>
      </c>
      <c r="T442" s="207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08" t="s">
        <v>114</v>
      </c>
      <c r="AT442" s="208" t="s">
        <v>116</v>
      </c>
      <c r="AU442" s="208" t="s">
        <v>83</v>
      </c>
      <c r="AY442" s="18" t="s">
        <v>115</v>
      </c>
      <c r="BE442" s="209">
        <f>IF(N442="základní",J442,0)</f>
        <v>0</v>
      </c>
      <c r="BF442" s="209">
        <f>IF(N442="snížená",J442,0)</f>
        <v>0</v>
      </c>
      <c r="BG442" s="209">
        <f>IF(N442="zákl. přenesená",J442,0)</f>
        <v>0</v>
      </c>
      <c r="BH442" s="209">
        <f>IF(N442="sníž. přenesená",J442,0)</f>
        <v>0</v>
      </c>
      <c r="BI442" s="209">
        <f>IF(N442="nulová",J442,0)</f>
        <v>0</v>
      </c>
      <c r="BJ442" s="18" t="s">
        <v>81</v>
      </c>
      <c r="BK442" s="209">
        <f>ROUND(I442*H442,2)</f>
        <v>0</v>
      </c>
      <c r="BL442" s="18" t="s">
        <v>114</v>
      </c>
      <c r="BM442" s="208" t="s">
        <v>749</v>
      </c>
    </row>
    <row r="443" s="2" customFormat="1">
      <c r="A443" s="39"/>
      <c r="B443" s="40"/>
      <c r="C443" s="41"/>
      <c r="D443" s="210" t="s">
        <v>123</v>
      </c>
      <c r="E443" s="41"/>
      <c r="F443" s="211" t="s">
        <v>750</v>
      </c>
      <c r="G443" s="41"/>
      <c r="H443" s="41"/>
      <c r="I443" s="212"/>
      <c r="J443" s="41"/>
      <c r="K443" s="41"/>
      <c r="L443" s="45"/>
      <c r="M443" s="213"/>
      <c r="N443" s="214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123</v>
      </c>
      <c r="AU443" s="18" t="s">
        <v>83</v>
      </c>
    </row>
    <row r="444" s="12" customFormat="1">
      <c r="A444" s="12"/>
      <c r="B444" s="215"/>
      <c r="C444" s="216"/>
      <c r="D444" s="210" t="s">
        <v>125</v>
      </c>
      <c r="E444" s="217" t="s">
        <v>19</v>
      </c>
      <c r="F444" s="218" t="s">
        <v>751</v>
      </c>
      <c r="G444" s="216"/>
      <c r="H444" s="217" t="s">
        <v>19</v>
      </c>
      <c r="I444" s="219"/>
      <c r="J444" s="216"/>
      <c r="K444" s="216"/>
      <c r="L444" s="220"/>
      <c r="M444" s="221"/>
      <c r="N444" s="222"/>
      <c r="O444" s="222"/>
      <c r="P444" s="222"/>
      <c r="Q444" s="222"/>
      <c r="R444" s="222"/>
      <c r="S444" s="222"/>
      <c r="T444" s="223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T444" s="224" t="s">
        <v>125</v>
      </c>
      <c r="AU444" s="224" t="s">
        <v>83</v>
      </c>
      <c r="AV444" s="12" t="s">
        <v>81</v>
      </c>
      <c r="AW444" s="12" t="s">
        <v>127</v>
      </c>
      <c r="AX444" s="12" t="s">
        <v>73</v>
      </c>
      <c r="AY444" s="224" t="s">
        <v>115</v>
      </c>
    </row>
    <row r="445" s="12" customFormat="1">
      <c r="A445" s="12"/>
      <c r="B445" s="215"/>
      <c r="C445" s="216"/>
      <c r="D445" s="210" t="s">
        <v>125</v>
      </c>
      <c r="E445" s="217" t="s">
        <v>19</v>
      </c>
      <c r="F445" s="218" t="s">
        <v>752</v>
      </c>
      <c r="G445" s="216"/>
      <c r="H445" s="217" t="s">
        <v>19</v>
      </c>
      <c r="I445" s="219"/>
      <c r="J445" s="216"/>
      <c r="K445" s="216"/>
      <c r="L445" s="220"/>
      <c r="M445" s="221"/>
      <c r="N445" s="222"/>
      <c r="O445" s="222"/>
      <c r="P445" s="222"/>
      <c r="Q445" s="222"/>
      <c r="R445" s="222"/>
      <c r="S445" s="222"/>
      <c r="T445" s="223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T445" s="224" t="s">
        <v>125</v>
      </c>
      <c r="AU445" s="224" t="s">
        <v>83</v>
      </c>
      <c r="AV445" s="12" t="s">
        <v>81</v>
      </c>
      <c r="AW445" s="12" t="s">
        <v>127</v>
      </c>
      <c r="AX445" s="12" t="s">
        <v>73</v>
      </c>
      <c r="AY445" s="224" t="s">
        <v>115</v>
      </c>
    </row>
    <row r="446" s="13" customFormat="1">
      <c r="A446" s="13"/>
      <c r="B446" s="225"/>
      <c r="C446" s="226"/>
      <c r="D446" s="210" t="s">
        <v>125</v>
      </c>
      <c r="E446" s="227" t="s">
        <v>19</v>
      </c>
      <c r="F446" s="228" t="s">
        <v>114</v>
      </c>
      <c r="G446" s="226"/>
      <c r="H446" s="229">
        <v>4</v>
      </c>
      <c r="I446" s="230"/>
      <c r="J446" s="226"/>
      <c r="K446" s="226"/>
      <c r="L446" s="231"/>
      <c r="M446" s="232"/>
      <c r="N446" s="233"/>
      <c r="O446" s="233"/>
      <c r="P446" s="233"/>
      <c r="Q446" s="233"/>
      <c r="R446" s="233"/>
      <c r="S446" s="233"/>
      <c r="T446" s="23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5" t="s">
        <v>125</v>
      </c>
      <c r="AU446" s="235" t="s">
        <v>83</v>
      </c>
      <c r="AV446" s="13" t="s">
        <v>83</v>
      </c>
      <c r="AW446" s="13" t="s">
        <v>127</v>
      </c>
      <c r="AX446" s="13" t="s">
        <v>81</v>
      </c>
      <c r="AY446" s="235" t="s">
        <v>115</v>
      </c>
    </row>
    <row r="447" s="2" customFormat="1" ht="16.5" customHeight="1">
      <c r="A447" s="39"/>
      <c r="B447" s="40"/>
      <c r="C447" s="197" t="s">
        <v>753</v>
      </c>
      <c r="D447" s="197" t="s">
        <v>116</v>
      </c>
      <c r="E447" s="198" t="s">
        <v>754</v>
      </c>
      <c r="F447" s="199" t="s">
        <v>755</v>
      </c>
      <c r="G447" s="200" t="s">
        <v>331</v>
      </c>
      <c r="H447" s="201">
        <v>33.979999999999997</v>
      </c>
      <c r="I447" s="202"/>
      <c r="J447" s="203">
        <f>ROUND(I447*H447,2)</f>
        <v>0</v>
      </c>
      <c r="K447" s="199" t="s">
        <v>120</v>
      </c>
      <c r="L447" s="45"/>
      <c r="M447" s="204" t="s">
        <v>19</v>
      </c>
      <c r="N447" s="205" t="s">
        <v>44</v>
      </c>
      <c r="O447" s="85"/>
      <c r="P447" s="206">
        <f>O447*H447</f>
        <v>0</v>
      </c>
      <c r="Q447" s="206">
        <v>0</v>
      </c>
      <c r="R447" s="206">
        <f>Q447*H447</f>
        <v>0</v>
      </c>
      <c r="S447" s="206">
        <v>0</v>
      </c>
      <c r="T447" s="207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08" t="s">
        <v>114</v>
      </c>
      <c r="AT447" s="208" t="s">
        <v>116</v>
      </c>
      <c r="AU447" s="208" t="s">
        <v>83</v>
      </c>
      <c r="AY447" s="18" t="s">
        <v>115</v>
      </c>
      <c r="BE447" s="209">
        <f>IF(N447="základní",J447,0)</f>
        <v>0</v>
      </c>
      <c r="BF447" s="209">
        <f>IF(N447="snížená",J447,0)</f>
        <v>0</v>
      </c>
      <c r="BG447" s="209">
        <f>IF(N447="zákl. přenesená",J447,0)</f>
        <v>0</v>
      </c>
      <c r="BH447" s="209">
        <f>IF(N447="sníž. přenesená",J447,0)</f>
        <v>0</v>
      </c>
      <c r="BI447" s="209">
        <f>IF(N447="nulová",J447,0)</f>
        <v>0</v>
      </c>
      <c r="BJ447" s="18" t="s">
        <v>81</v>
      </c>
      <c r="BK447" s="209">
        <f>ROUND(I447*H447,2)</f>
        <v>0</v>
      </c>
      <c r="BL447" s="18" t="s">
        <v>114</v>
      </c>
      <c r="BM447" s="208" t="s">
        <v>756</v>
      </c>
    </row>
    <row r="448" s="2" customFormat="1">
      <c r="A448" s="39"/>
      <c r="B448" s="40"/>
      <c r="C448" s="41"/>
      <c r="D448" s="210" t="s">
        <v>123</v>
      </c>
      <c r="E448" s="41"/>
      <c r="F448" s="211" t="s">
        <v>757</v>
      </c>
      <c r="G448" s="41"/>
      <c r="H448" s="41"/>
      <c r="I448" s="212"/>
      <c r="J448" s="41"/>
      <c r="K448" s="41"/>
      <c r="L448" s="45"/>
      <c r="M448" s="213"/>
      <c r="N448" s="214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123</v>
      </c>
      <c r="AU448" s="18" t="s">
        <v>83</v>
      </c>
    </row>
    <row r="449" s="12" customFormat="1">
      <c r="A449" s="12"/>
      <c r="B449" s="215"/>
      <c r="C449" s="216"/>
      <c r="D449" s="210" t="s">
        <v>125</v>
      </c>
      <c r="E449" s="217" t="s">
        <v>19</v>
      </c>
      <c r="F449" s="218" t="s">
        <v>758</v>
      </c>
      <c r="G449" s="216"/>
      <c r="H449" s="217" t="s">
        <v>19</v>
      </c>
      <c r="I449" s="219"/>
      <c r="J449" s="216"/>
      <c r="K449" s="216"/>
      <c r="L449" s="220"/>
      <c r="M449" s="221"/>
      <c r="N449" s="222"/>
      <c r="O449" s="222"/>
      <c r="P449" s="222"/>
      <c r="Q449" s="222"/>
      <c r="R449" s="222"/>
      <c r="S449" s="222"/>
      <c r="T449" s="223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T449" s="224" t="s">
        <v>125</v>
      </c>
      <c r="AU449" s="224" t="s">
        <v>83</v>
      </c>
      <c r="AV449" s="12" t="s">
        <v>81</v>
      </c>
      <c r="AW449" s="12" t="s">
        <v>127</v>
      </c>
      <c r="AX449" s="12" t="s">
        <v>73</v>
      </c>
      <c r="AY449" s="224" t="s">
        <v>115</v>
      </c>
    </row>
    <row r="450" s="12" customFormat="1">
      <c r="A450" s="12"/>
      <c r="B450" s="215"/>
      <c r="C450" s="216"/>
      <c r="D450" s="210" t="s">
        <v>125</v>
      </c>
      <c r="E450" s="217" t="s">
        <v>19</v>
      </c>
      <c r="F450" s="218" t="s">
        <v>759</v>
      </c>
      <c r="G450" s="216"/>
      <c r="H450" s="217" t="s">
        <v>19</v>
      </c>
      <c r="I450" s="219"/>
      <c r="J450" s="216"/>
      <c r="K450" s="216"/>
      <c r="L450" s="220"/>
      <c r="M450" s="221"/>
      <c r="N450" s="222"/>
      <c r="O450" s="222"/>
      <c r="P450" s="222"/>
      <c r="Q450" s="222"/>
      <c r="R450" s="222"/>
      <c r="S450" s="222"/>
      <c r="T450" s="223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T450" s="224" t="s">
        <v>125</v>
      </c>
      <c r="AU450" s="224" t="s">
        <v>83</v>
      </c>
      <c r="AV450" s="12" t="s">
        <v>81</v>
      </c>
      <c r="AW450" s="12" t="s">
        <v>127</v>
      </c>
      <c r="AX450" s="12" t="s">
        <v>73</v>
      </c>
      <c r="AY450" s="224" t="s">
        <v>115</v>
      </c>
    </row>
    <row r="451" s="12" customFormat="1">
      <c r="A451" s="12"/>
      <c r="B451" s="215"/>
      <c r="C451" s="216"/>
      <c r="D451" s="210" t="s">
        <v>125</v>
      </c>
      <c r="E451" s="217" t="s">
        <v>19</v>
      </c>
      <c r="F451" s="218" t="s">
        <v>760</v>
      </c>
      <c r="G451" s="216"/>
      <c r="H451" s="217" t="s">
        <v>19</v>
      </c>
      <c r="I451" s="219"/>
      <c r="J451" s="216"/>
      <c r="K451" s="216"/>
      <c r="L451" s="220"/>
      <c r="M451" s="221"/>
      <c r="N451" s="222"/>
      <c r="O451" s="222"/>
      <c r="P451" s="222"/>
      <c r="Q451" s="222"/>
      <c r="R451" s="222"/>
      <c r="S451" s="222"/>
      <c r="T451" s="223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T451" s="224" t="s">
        <v>125</v>
      </c>
      <c r="AU451" s="224" t="s">
        <v>83</v>
      </c>
      <c r="AV451" s="12" t="s">
        <v>81</v>
      </c>
      <c r="AW451" s="12" t="s">
        <v>127</v>
      </c>
      <c r="AX451" s="12" t="s">
        <v>73</v>
      </c>
      <c r="AY451" s="224" t="s">
        <v>115</v>
      </c>
    </row>
    <row r="452" s="12" customFormat="1">
      <c r="A452" s="12"/>
      <c r="B452" s="215"/>
      <c r="C452" s="216"/>
      <c r="D452" s="210" t="s">
        <v>125</v>
      </c>
      <c r="E452" s="217" t="s">
        <v>19</v>
      </c>
      <c r="F452" s="218" t="s">
        <v>675</v>
      </c>
      <c r="G452" s="216"/>
      <c r="H452" s="217" t="s">
        <v>19</v>
      </c>
      <c r="I452" s="219"/>
      <c r="J452" s="216"/>
      <c r="K452" s="216"/>
      <c r="L452" s="220"/>
      <c r="M452" s="221"/>
      <c r="N452" s="222"/>
      <c r="O452" s="222"/>
      <c r="P452" s="222"/>
      <c r="Q452" s="222"/>
      <c r="R452" s="222"/>
      <c r="S452" s="222"/>
      <c r="T452" s="223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T452" s="224" t="s">
        <v>125</v>
      </c>
      <c r="AU452" s="224" t="s">
        <v>83</v>
      </c>
      <c r="AV452" s="12" t="s">
        <v>81</v>
      </c>
      <c r="AW452" s="12" t="s">
        <v>127</v>
      </c>
      <c r="AX452" s="12" t="s">
        <v>73</v>
      </c>
      <c r="AY452" s="224" t="s">
        <v>115</v>
      </c>
    </row>
    <row r="453" s="13" customFormat="1">
      <c r="A453" s="13"/>
      <c r="B453" s="225"/>
      <c r="C453" s="226"/>
      <c r="D453" s="210" t="s">
        <v>125</v>
      </c>
      <c r="E453" s="227" t="s">
        <v>19</v>
      </c>
      <c r="F453" s="228" t="s">
        <v>761</v>
      </c>
      <c r="G453" s="226"/>
      <c r="H453" s="229">
        <v>33.979999999999997</v>
      </c>
      <c r="I453" s="230"/>
      <c r="J453" s="226"/>
      <c r="K453" s="226"/>
      <c r="L453" s="231"/>
      <c r="M453" s="232"/>
      <c r="N453" s="233"/>
      <c r="O453" s="233"/>
      <c r="P453" s="233"/>
      <c r="Q453" s="233"/>
      <c r="R453" s="233"/>
      <c r="S453" s="233"/>
      <c r="T453" s="23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5" t="s">
        <v>125</v>
      </c>
      <c r="AU453" s="235" t="s">
        <v>83</v>
      </c>
      <c r="AV453" s="13" t="s">
        <v>83</v>
      </c>
      <c r="AW453" s="13" t="s">
        <v>127</v>
      </c>
      <c r="AX453" s="13" t="s">
        <v>81</v>
      </c>
      <c r="AY453" s="235" t="s">
        <v>115</v>
      </c>
    </row>
    <row r="454" s="2" customFormat="1" ht="16.5" customHeight="1">
      <c r="A454" s="39"/>
      <c r="B454" s="40"/>
      <c r="C454" s="197" t="s">
        <v>762</v>
      </c>
      <c r="D454" s="197" t="s">
        <v>116</v>
      </c>
      <c r="E454" s="198" t="s">
        <v>763</v>
      </c>
      <c r="F454" s="199" t="s">
        <v>764</v>
      </c>
      <c r="G454" s="200" t="s">
        <v>331</v>
      </c>
      <c r="H454" s="201">
        <v>11.800000000000001</v>
      </c>
      <c r="I454" s="202"/>
      <c r="J454" s="203">
        <f>ROUND(I454*H454,2)</f>
        <v>0</v>
      </c>
      <c r="K454" s="199" t="s">
        <v>120</v>
      </c>
      <c r="L454" s="45"/>
      <c r="M454" s="204" t="s">
        <v>19</v>
      </c>
      <c r="N454" s="205" t="s">
        <v>44</v>
      </c>
      <c r="O454" s="85"/>
      <c r="P454" s="206">
        <f>O454*H454</f>
        <v>0</v>
      </c>
      <c r="Q454" s="206">
        <v>0</v>
      </c>
      <c r="R454" s="206">
        <f>Q454*H454</f>
        <v>0</v>
      </c>
      <c r="S454" s="206">
        <v>0</v>
      </c>
      <c r="T454" s="207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08" t="s">
        <v>114</v>
      </c>
      <c r="AT454" s="208" t="s">
        <v>116</v>
      </c>
      <c r="AU454" s="208" t="s">
        <v>83</v>
      </c>
      <c r="AY454" s="18" t="s">
        <v>115</v>
      </c>
      <c r="BE454" s="209">
        <f>IF(N454="základní",J454,0)</f>
        <v>0</v>
      </c>
      <c r="BF454" s="209">
        <f>IF(N454="snížená",J454,0)</f>
        <v>0</v>
      </c>
      <c r="BG454" s="209">
        <f>IF(N454="zákl. přenesená",J454,0)</f>
        <v>0</v>
      </c>
      <c r="BH454" s="209">
        <f>IF(N454="sníž. přenesená",J454,0)</f>
        <v>0</v>
      </c>
      <c r="BI454" s="209">
        <f>IF(N454="nulová",J454,0)</f>
        <v>0</v>
      </c>
      <c r="BJ454" s="18" t="s">
        <v>81</v>
      </c>
      <c r="BK454" s="209">
        <f>ROUND(I454*H454,2)</f>
        <v>0</v>
      </c>
      <c r="BL454" s="18" t="s">
        <v>114</v>
      </c>
      <c r="BM454" s="208" t="s">
        <v>765</v>
      </c>
    </row>
    <row r="455" s="2" customFormat="1">
      <c r="A455" s="39"/>
      <c r="B455" s="40"/>
      <c r="C455" s="41"/>
      <c r="D455" s="210" t="s">
        <v>123</v>
      </c>
      <c r="E455" s="41"/>
      <c r="F455" s="211" t="s">
        <v>757</v>
      </c>
      <c r="G455" s="41"/>
      <c r="H455" s="41"/>
      <c r="I455" s="212"/>
      <c r="J455" s="41"/>
      <c r="K455" s="41"/>
      <c r="L455" s="45"/>
      <c r="M455" s="213"/>
      <c r="N455" s="214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123</v>
      </c>
      <c r="AU455" s="18" t="s">
        <v>83</v>
      </c>
    </row>
    <row r="456" s="12" customFormat="1">
      <c r="A456" s="12"/>
      <c r="B456" s="215"/>
      <c r="C456" s="216"/>
      <c r="D456" s="210" t="s">
        <v>125</v>
      </c>
      <c r="E456" s="217" t="s">
        <v>19</v>
      </c>
      <c r="F456" s="218" t="s">
        <v>758</v>
      </c>
      <c r="G456" s="216"/>
      <c r="H456" s="217" t="s">
        <v>19</v>
      </c>
      <c r="I456" s="219"/>
      <c r="J456" s="216"/>
      <c r="K456" s="216"/>
      <c r="L456" s="220"/>
      <c r="M456" s="221"/>
      <c r="N456" s="222"/>
      <c r="O456" s="222"/>
      <c r="P456" s="222"/>
      <c r="Q456" s="222"/>
      <c r="R456" s="222"/>
      <c r="S456" s="222"/>
      <c r="T456" s="223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T456" s="224" t="s">
        <v>125</v>
      </c>
      <c r="AU456" s="224" t="s">
        <v>83</v>
      </c>
      <c r="AV456" s="12" t="s">
        <v>81</v>
      </c>
      <c r="AW456" s="12" t="s">
        <v>127</v>
      </c>
      <c r="AX456" s="12" t="s">
        <v>73</v>
      </c>
      <c r="AY456" s="224" t="s">
        <v>115</v>
      </c>
    </row>
    <row r="457" s="12" customFormat="1">
      <c r="A457" s="12"/>
      <c r="B457" s="215"/>
      <c r="C457" s="216"/>
      <c r="D457" s="210" t="s">
        <v>125</v>
      </c>
      <c r="E457" s="217" t="s">
        <v>19</v>
      </c>
      <c r="F457" s="218" t="s">
        <v>766</v>
      </c>
      <c r="G457" s="216"/>
      <c r="H457" s="217" t="s">
        <v>19</v>
      </c>
      <c r="I457" s="219"/>
      <c r="J457" s="216"/>
      <c r="K457" s="216"/>
      <c r="L457" s="220"/>
      <c r="M457" s="221"/>
      <c r="N457" s="222"/>
      <c r="O457" s="222"/>
      <c r="P457" s="222"/>
      <c r="Q457" s="222"/>
      <c r="R457" s="222"/>
      <c r="S457" s="222"/>
      <c r="T457" s="223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T457" s="224" t="s">
        <v>125</v>
      </c>
      <c r="AU457" s="224" t="s">
        <v>83</v>
      </c>
      <c r="AV457" s="12" t="s">
        <v>81</v>
      </c>
      <c r="AW457" s="12" t="s">
        <v>127</v>
      </c>
      <c r="AX457" s="12" t="s">
        <v>73</v>
      </c>
      <c r="AY457" s="224" t="s">
        <v>115</v>
      </c>
    </row>
    <row r="458" s="13" customFormat="1">
      <c r="A458" s="13"/>
      <c r="B458" s="225"/>
      <c r="C458" s="226"/>
      <c r="D458" s="210" t="s">
        <v>125</v>
      </c>
      <c r="E458" s="227" t="s">
        <v>19</v>
      </c>
      <c r="F458" s="228" t="s">
        <v>767</v>
      </c>
      <c r="G458" s="226"/>
      <c r="H458" s="229">
        <v>11.800000000000001</v>
      </c>
      <c r="I458" s="230"/>
      <c r="J458" s="226"/>
      <c r="K458" s="226"/>
      <c r="L458" s="231"/>
      <c r="M458" s="232"/>
      <c r="N458" s="233"/>
      <c r="O458" s="233"/>
      <c r="P458" s="233"/>
      <c r="Q458" s="233"/>
      <c r="R458" s="233"/>
      <c r="S458" s="233"/>
      <c r="T458" s="23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5" t="s">
        <v>125</v>
      </c>
      <c r="AU458" s="235" t="s">
        <v>83</v>
      </c>
      <c r="AV458" s="13" t="s">
        <v>83</v>
      </c>
      <c r="AW458" s="13" t="s">
        <v>127</v>
      </c>
      <c r="AX458" s="13" t="s">
        <v>81</v>
      </c>
      <c r="AY458" s="235" t="s">
        <v>115</v>
      </c>
    </row>
    <row r="459" s="2" customFormat="1" ht="16.5" customHeight="1">
      <c r="A459" s="39"/>
      <c r="B459" s="40"/>
      <c r="C459" s="197" t="s">
        <v>768</v>
      </c>
      <c r="D459" s="197" t="s">
        <v>116</v>
      </c>
      <c r="E459" s="198" t="s">
        <v>769</v>
      </c>
      <c r="F459" s="199" t="s">
        <v>770</v>
      </c>
      <c r="G459" s="200" t="s">
        <v>331</v>
      </c>
      <c r="H459" s="201">
        <v>34.399999999999999</v>
      </c>
      <c r="I459" s="202"/>
      <c r="J459" s="203">
        <f>ROUND(I459*H459,2)</f>
        <v>0</v>
      </c>
      <c r="K459" s="199" t="s">
        <v>120</v>
      </c>
      <c r="L459" s="45"/>
      <c r="M459" s="204" t="s">
        <v>19</v>
      </c>
      <c r="N459" s="205" t="s">
        <v>44</v>
      </c>
      <c r="O459" s="85"/>
      <c r="P459" s="206">
        <f>O459*H459</f>
        <v>0</v>
      </c>
      <c r="Q459" s="206">
        <v>0</v>
      </c>
      <c r="R459" s="206">
        <f>Q459*H459</f>
        <v>0</v>
      </c>
      <c r="S459" s="206">
        <v>0</v>
      </c>
      <c r="T459" s="207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08" t="s">
        <v>114</v>
      </c>
      <c r="AT459" s="208" t="s">
        <v>116</v>
      </c>
      <c r="AU459" s="208" t="s">
        <v>83</v>
      </c>
      <c r="AY459" s="18" t="s">
        <v>115</v>
      </c>
      <c r="BE459" s="209">
        <f>IF(N459="základní",J459,0)</f>
        <v>0</v>
      </c>
      <c r="BF459" s="209">
        <f>IF(N459="snížená",J459,0)</f>
        <v>0</v>
      </c>
      <c r="BG459" s="209">
        <f>IF(N459="zákl. přenesená",J459,0)</f>
        <v>0</v>
      </c>
      <c r="BH459" s="209">
        <f>IF(N459="sníž. přenesená",J459,0)</f>
        <v>0</v>
      </c>
      <c r="BI459" s="209">
        <f>IF(N459="nulová",J459,0)</f>
        <v>0</v>
      </c>
      <c r="BJ459" s="18" t="s">
        <v>81</v>
      </c>
      <c r="BK459" s="209">
        <f>ROUND(I459*H459,2)</f>
        <v>0</v>
      </c>
      <c r="BL459" s="18" t="s">
        <v>114</v>
      </c>
      <c r="BM459" s="208" t="s">
        <v>771</v>
      </c>
    </row>
    <row r="460" s="2" customFormat="1">
      <c r="A460" s="39"/>
      <c r="B460" s="40"/>
      <c r="C460" s="41"/>
      <c r="D460" s="210" t="s">
        <v>123</v>
      </c>
      <c r="E460" s="41"/>
      <c r="F460" s="211" t="s">
        <v>772</v>
      </c>
      <c r="G460" s="41"/>
      <c r="H460" s="41"/>
      <c r="I460" s="212"/>
      <c r="J460" s="41"/>
      <c r="K460" s="41"/>
      <c r="L460" s="45"/>
      <c r="M460" s="213"/>
      <c r="N460" s="214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123</v>
      </c>
      <c r="AU460" s="18" t="s">
        <v>83</v>
      </c>
    </row>
    <row r="461" s="12" customFormat="1">
      <c r="A461" s="12"/>
      <c r="B461" s="215"/>
      <c r="C461" s="216"/>
      <c r="D461" s="210" t="s">
        <v>125</v>
      </c>
      <c r="E461" s="217" t="s">
        <v>19</v>
      </c>
      <c r="F461" s="218" t="s">
        <v>773</v>
      </c>
      <c r="G461" s="216"/>
      <c r="H461" s="217" t="s">
        <v>19</v>
      </c>
      <c r="I461" s="219"/>
      <c r="J461" s="216"/>
      <c r="K461" s="216"/>
      <c r="L461" s="220"/>
      <c r="M461" s="221"/>
      <c r="N461" s="222"/>
      <c r="O461" s="222"/>
      <c r="P461" s="222"/>
      <c r="Q461" s="222"/>
      <c r="R461" s="222"/>
      <c r="S461" s="222"/>
      <c r="T461" s="223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T461" s="224" t="s">
        <v>125</v>
      </c>
      <c r="AU461" s="224" t="s">
        <v>83</v>
      </c>
      <c r="AV461" s="12" t="s">
        <v>81</v>
      </c>
      <c r="AW461" s="12" t="s">
        <v>127</v>
      </c>
      <c r="AX461" s="12" t="s">
        <v>73</v>
      </c>
      <c r="AY461" s="224" t="s">
        <v>115</v>
      </c>
    </row>
    <row r="462" s="12" customFormat="1">
      <c r="A462" s="12"/>
      <c r="B462" s="215"/>
      <c r="C462" s="216"/>
      <c r="D462" s="210" t="s">
        <v>125</v>
      </c>
      <c r="E462" s="217" t="s">
        <v>19</v>
      </c>
      <c r="F462" s="218" t="s">
        <v>774</v>
      </c>
      <c r="G462" s="216"/>
      <c r="H462" s="217" t="s">
        <v>19</v>
      </c>
      <c r="I462" s="219"/>
      <c r="J462" s="216"/>
      <c r="K462" s="216"/>
      <c r="L462" s="220"/>
      <c r="M462" s="221"/>
      <c r="N462" s="222"/>
      <c r="O462" s="222"/>
      <c r="P462" s="222"/>
      <c r="Q462" s="222"/>
      <c r="R462" s="222"/>
      <c r="S462" s="222"/>
      <c r="T462" s="223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T462" s="224" t="s">
        <v>125</v>
      </c>
      <c r="AU462" s="224" t="s">
        <v>83</v>
      </c>
      <c r="AV462" s="12" t="s">
        <v>81</v>
      </c>
      <c r="AW462" s="12" t="s">
        <v>127</v>
      </c>
      <c r="AX462" s="12" t="s">
        <v>73</v>
      </c>
      <c r="AY462" s="224" t="s">
        <v>115</v>
      </c>
    </row>
    <row r="463" s="12" customFormat="1">
      <c r="A463" s="12"/>
      <c r="B463" s="215"/>
      <c r="C463" s="216"/>
      <c r="D463" s="210" t="s">
        <v>125</v>
      </c>
      <c r="E463" s="217" t="s">
        <v>19</v>
      </c>
      <c r="F463" s="218" t="s">
        <v>775</v>
      </c>
      <c r="G463" s="216"/>
      <c r="H463" s="217" t="s">
        <v>19</v>
      </c>
      <c r="I463" s="219"/>
      <c r="J463" s="216"/>
      <c r="K463" s="216"/>
      <c r="L463" s="220"/>
      <c r="M463" s="221"/>
      <c r="N463" s="222"/>
      <c r="O463" s="222"/>
      <c r="P463" s="222"/>
      <c r="Q463" s="222"/>
      <c r="R463" s="222"/>
      <c r="S463" s="222"/>
      <c r="T463" s="223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T463" s="224" t="s">
        <v>125</v>
      </c>
      <c r="AU463" s="224" t="s">
        <v>83</v>
      </c>
      <c r="AV463" s="12" t="s">
        <v>81</v>
      </c>
      <c r="AW463" s="12" t="s">
        <v>127</v>
      </c>
      <c r="AX463" s="12" t="s">
        <v>73</v>
      </c>
      <c r="AY463" s="224" t="s">
        <v>115</v>
      </c>
    </row>
    <row r="464" s="12" customFormat="1">
      <c r="A464" s="12"/>
      <c r="B464" s="215"/>
      <c r="C464" s="216"/>
      <c r="D464" s="210" t="s">
        <v>125</v>
      </c>
      <c r="E464" s="217" t="s">
        <v>19</v>
      </c>
      <c r="F464" s="218" t="s">
        <v>776</v>
      </c>
      <c r="G464" s="216"/>
      <c r="H464" s="217" t="s">
        <v>19</v>
      </c>
      <c r="I464" s="219"/>
      <c r="J464" s="216"/>
      <c r="K464" s="216"/>
      <c r="L464" s="220"/>
      <c r="M464" s="221"/>
      <c r="N464" s="222"/>
      <c r="O464" s="222"/>
      <c r="P464" s="222"/>
      <c r="Q464" s="222"/>
      <c r="R464" s="222"/>
      <c r="S464" s="222"/>
      <c r="T464" s="223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T464" s="224" t="s">
        <v>125</v>
      </c>
      <c r="AU464" s="224" t="s">
        <v>83</v>
      </c>
      <c r="AV464" s="12" t="s">
        <v>81</v>
      </c>
      <c r="AW464" s="12" t="s">
        <v>127</v>
      </c>
      <c r="AX464" s="12" t="s">
        <v>73</v>
      </c>
      <c r="AY464" s="224" t="s">
        <v>115</v>
      </c>
    </row>
    <row r="465" s="12" customFormat="1">
      <c r="A465" s="12"/>
      <c r="B465" s="215"/>
      <c r="C465" s="216"/>
      <c r="D465" s="210" t="s">
        <v>125</v>
      </c>
      <c r="E465" s="217" t="s">
        <v>19</v>
      </c>
      <c r="F465" s="218" t="s">
        <v>777</v>
      </c>
      <c r="G465" s="216"/>
      <c r="H465" s="217" t="s">
        <v>19</v>
      </c>
      <c r="I465" s="219"/>
      <c r="J465" s="216"/>
      <c r="K465" s="216"/>
      <c r="L465" s="220"/>
      <c r="M465" s="221"/>
      <c r="N465" s="222"/>
      <c r="O465" s="222"/>
      <c r="P465" s="222"/>
      <c r="Q465" s="222"/>
      <c r="R465" s="222"/>
      <c r="S465" s="222"/>
      <c r="T465" s="223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T465" s="224" t="s">
        <v>125</v>
      </c>
      <c r="AU465" s="224" t="s">
        <v>83</v>
      </c>
      <c r="AV465" s="12" t="s">
        <v>81</v>
      </c>
      <c r="AW465" s="12" t="s">
        <v>127</v>
      </c>
      <c r="AX465" s="12" t="s">
        <v>73</v>
      </c>
      <c r="AY465" s="224" t="s">
        <v>115</v>
      </c>
    </row>
    <row r="466" s="12" customFormat="1">
      <c r="A466" s="12"/>
      <c r="B466" s="215"/>
      <c r="C466" s="216"/>
      <c r="D466" s="210" t="s">
        <v>125</v>
      </c>
      <c r="E466" s="217" t="s">
        <v>19</v>
      </c>
      <c r="F466" s="218" t="s">
        <v>675</v>
      </c>
      <c r="G466" s="216"/>
      <c r="H466" s="217" t="s">
        <v>19</v>
      </c>
      <c r="I466" s="219"/>
      <c r="J466" s="216"/>
      <c r="K466" s="216"/>
      <c r="L466" s="220"/>
      <c r="M466" s="221"/>
      <c r="N466" s="222"/>
      <c r="O466" s="222"/>
      <c r="P466" s="222"/>
      <c r="Q466" s="222"/>
      <c r="R466" s="222"/>
      <c r="S466" s="222"/>
      <c r="T466" s="223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T466" s="224" t="s">
        <v>125</v>
      </c>
      <c r="AU466" s="224" t="s">
        <v>83</v>
      </c>
      <c r="AV466" s="12" t="s">
        <v>81</v>
      </c>
      <c r="AW466" s="12" t="s">
        <v>127</v>
      </c>
      <c r="AX466" s="12" t="s">
        <v>73</v>
      </c>
      <c r="AY466" s="224" t="s">
        <v>115</v>
      </c>
    </row>
    <row r="467" s="13" customFormat="1">
      <c r="A467" s="13"/>
      <c r="B467" s="225"/>
      <c r="C467" s="226"/>
      <c r="D467" s="210" t="s">
        <v>125</v>
      </c>
      <c r="E467" s="227" t="s">
        <v>19</v>
      </c>
      <c r="F467" s="228" t="s">
        <v>778</v>
      </c>
      <c r="G467" s="226"/>
      <c r="H467" s="229">
        <v>34.399999999999999</v>
      </c>
      <c r="I467" s="230"/>
      <c r="J467" s="226"/>
      <c r="K467" s="226"/>
      <c r="L467" s="231"/>
      <c r="M467" s="232"/>
      <c r="N467" s="233"/>
      <c r="O467" s="233"/>
      <c r="P467" s="233"/>
      <c r="Q467" s="233"/>
      <c r="R467" s="233"/>
      <c r="S467" s="233"/>
      <c r="T467" s="23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5" t="s">
        <v>125</v>
      </c>
      <c r="AU467" s="235" t="s">
        <v>83</v>
      </c>
      <c r="AV467" s="13" t="s">
        <v>83</v>
      </c>
      <c r="AW467" s="13" t="s">
        <v>127</v>
      </c>
      <c r="AX467" s="13" t="s">
        <v>81</v>
      </c>
      <c r="AY467" s="235" t="s">
        <v>115</v>
      </c>
    </row>
    <row r="468" s="2" customFormat="1" ht="16.5" customHeight="1">
      <c r="A468" s="39"/>
      <c r="B468" s="40"/>
      <c r="C468" s="197" t="s">
        <v>779</v>
      </c>
      <c r="D468" s="197" t="s">
        <v>116</v>
      </c>
      <c r="E468" s="198" t="s">
        <v>780</v>
      </c>
      <c r="F468" s="199" t="s">
        <v>781</v>
      </c>
      <c r="G468" s="200" t="s">
        <v>331</v>
      </c>
      <c r="H468" s="201">
        <v>21.399999999999999</v>
      </c>
      <c r="I468" s="202"/>
      <c r="J468" s="203">
        <f>ROUND(I468*H468,2)</f>
        <v>0</v>
      </c>
      <c r="K468" s="199" t="s">
        <v>120</v>
      </c>
      <c r="L468" s="45"/>
      <c r="M468" s="204" t="s">
        <v>19</v>
      </c>
      <c r="N468" s="205" t="s">
        <v>44</v>
      </c>
      <c r="O468" s="85"/>
      <c r="P468" s="206">
        <f>O468*H468</f>
        <v>0</v>
      </c>
      <c r="Q468" s="206">
        <v>0</v>
      </c>
      <c r="R468" s="206">
        <f>Q468*H468</f>
        <v>0</v>
      </c>
      <c r="S468" s="206">
        <v>0</v>
      </c>
      <c r="T468" s="207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08" t="s">
        <v>114</v>
      </c>
      <c r="AT468" s="208" t="s">
        <v>116</v>
      </c>
      <c r="AU468" s="208" t="s">
        <v>83</v>
      </c>
      <c r="AY468" s="18" t="s">
        <v>115</v>
      </c>
      <c r="BE468" s="209">
        <f>IF(N468="základní",J468,0)</f>
        <v>0</v>
      </c>
      <c r="BF468" s="209">
        <f>IF(N468="snížená",J468,0)</f>
        <v>0</v>
      </c>
      <c r="BG468" s="209">
        <f>IF(N468="zákl. přenesená",J468,0)</f>
        <v>0</v>
      </c>
      <c r="BH468" s="209">
        <f>IF(N468="sníž. přenesená",J468,0)</f>
        <v>0</v>
      </c>
      <c r="BI468" s="209">
        <f>IF(N468="nulová",J468,0)</f>
        <v>0</v>
      </c>
      <c r="BJ468" s="18" t="s">
        <v>81</v>
      </c>
      <c r="BK468" s="209">
        <f>ROUND(I468*H468,2)</f>
        <v>0</v>
      </c>
      <c r="BL468" s="18" t="s">
        <v>114</v>
      </c>
      <c r="BM468" s="208" t="s">
        <v>782</v>
      </c>
    </row>
    <row r="469" s="2" customFormat="1">
      <c r="A469" s="39"/>
      <c r="B469" s="40"/>
      <c r="C469" s="41"/>
      <c r="D469" s="210" t="s">
        <v>123</v>
      </c>
      <c r="E469" s="41"/>
      <c r="F469" s="211" t="s">
        <v>772</v>
      </c>
      <c r="G469" s="41"/>
      <c r="H469" s="41"/>
      <c r="I469" s="212"/>
      <c r="J469" s="41"/>
      <c r="K469" s="41"/>
      <c r="L469" s="45"/>
      <c r="M469" s="213"/>
      <c r="N469" s="214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123</v>
      </c>
      <c r="AU469" s="18" t="s">
        <v>83</v>
      </c>
    </row>
    <row r="470" s="12" customFormat="1">
      <c r="A470" s="12"/>
      <c r="B470" s="215"/>
      <c r="C470" s="216"/>
      <c r="D470" s="210" t="s">
        <v>125</v>
      </c>
      <c r="E470" s="217" t="s">
        <v>19</v>
      </c>
      <c r="F470" s="218" t="s">
        <v>783</v>
      </c>
      <c r="G470" s="216"/>
      <c r="H470" s="217" t="s">
        <v>19</v>
      </c>
      <c r="I470" s="219"/>
      <c r="J470" s="216"/>
      <c r="K470" s="216"/>
      <c r="L470" s="220"/>
      <c r="M470" s="221"/>
      <c r="N470" s="222"/>
      <c r="O470" s="222"/>
      <c r="P470" s="222"/>
      <c r="Q470" s="222"/>
      <c r="R470" s="222"/>
      <c r="S470" s="222"/>
      <c r="T470" s="223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T470" s="224" t="s">
        <v>125</v>
      </c>
      <c r="AU470" s="224" t="s">
        <v>83</v>
      </c>
      <c r="AV470" s="12" t="s">
        <v>81</v>
      </c>
      <c r="AW470" s="12" t="s">
        <v>127</v>
      </c>
      <c r="AX470" s="12" t="s">
        <v>73</v>
      </c>
      <c r="AY470" s="224" t="s">
        <v>115</v>
      </c>
    </row>
    <row r="471" s="12" customFormat="1">
      <c r="A471" s="12"/>
      <c r="B471" s="215"/>
      <c r="C471" s="216"/>
      <c r="D471" s="210" t="s">
        <v>125</v>
      </c>
      <c r="E471" s="217" t="s">
        <v>19</v>
      </c>
      <c r="F471" s="218" t="s">
        <v>773</v>
      </c>
      <c r="G471" s="216"/>
      <c r="H471" s="217" t="s">
        <v>19</v>
      </c>
      <c r="I471" s="219"/>
      <c r="J471" s="216"/>
      <c r="K471" s="216"/>
      <c r="L471" s="220"/>
      <c r="M471" s="221"/>
      <c r="N471" s="222"/>
      <c r="O471" s="222"/>
      <c r="P471" s="222"/>
      <c r="Q471" s="222"/>
      <c r="R471" s="222"/>
      <c r="S471" s="222"/>
      <c r="T471" s="223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T471" s="224" t="s">
        <v>125</v>
      </c>
      <c r="AU471" s="224" t="s">
        <v>83</v>
      </c>
      <c r="AV471" s="12" t="s">
        <v>81</v>
      </c>
      <c r="AW471" s="12" t="s">
        <v>127</v>
      </c>
      <c r="AX471" s="12" t="s">
        <v>73</v>
      </c>
      <c r="AY471" s="224" t="s">
        <v>115</v>
      </c>
    </row>
    <row r="472" s="13" customFormat="1">
      <c r="A472" s="13"/>
      <c r="B472" s="225"/>
      <c r="C472" s="226"/>
      <c r="D472" s="210" t="s">
        <v>125</v>
      </c>
      <c r="E472" s="227" t="s">
        <v>19</v>
      </c>
      <c r="F472" s="228" t="s">
        <v>784</v>
      </c>
      <c r="G472" s="226"/>
      <c r="H472" s="229">
        <v>21.399999999999999</v>
      </c>
      <c r="I472" s="230"/>
      <c r="J472" s="226"/>
      <c r="K472" s="226"/>
      <c r="L472" s="231"/>
      <c r="M472" s="232"/>
      <c r="N472" s="233"/>
      <c r="O472" s="233"/>
      <c r="P472" s="233"/>
      <c r="Q472" s="233"/>
      <c r="R472" s="233"/>
      <c r="S472" s="233"/>
      <c r="T472" s="23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5" t="s">
        <v>125</v>
      </c>
      <c r="AU472" s="235" t="s">
        <v>83</v>
      </c>
      <c r="AV472" s="13" t="s">
        <v>83</v>
      </c>
      <c r="AW472" s="13" t="s">
        <v>127</v>
      </c>
      <c r="AX472" s="13" t="s">
        <v>81</v>
      </c>
      <c r="AY472" s="235" t="s">
        <v>115</v>
      </c>
    </row>
    <row r="473" s="2" customFormat="1" ht="16.5" customHeight="1">
      <c r="A473" s="39"/>
      <c r="B473" s="40"/>
      <c r="C473" s="197" t="s">
        <v>785</v>
      </c>
      <c r="D473" s="197" t="s">
        <v>116</v>
      </c>
      <c r="E473" s="198" t="s">
        <v>786</v>
      </c>
      <c r="F473" s="199" t="s">
        <v>787</v>
      </c>
      <c r="G473" s="200" t="s">
        <v>389</v>
      </c>
      <c r="H473" s="201">
        <v>31.768000000000001</v>
      </c>
      <c r="I473" s="202"/>
      <c r="J473" s="203">
        <f>ROUND(I473*H473,2)</f>
        <v>0</v>
      </c>
      <c r="K473" s="199" t="s">
        <v>120</v>
      </c>
      <c r="L473" s="45"/>
      <c r="M473" s="204" t="s">
        <v>19</v>
      </c>
      <c r="N473" s="205" t="s">
        <v>44</v>
      </c>
      <c r="O473" s="85"/>
      <c r="P473" s="206">
        <f>O473*H473</f>
        <v>0</v>
      </c>
      <c r="Q473" s="206">
        <v>0</v>
      </c>
      <c r="R473" s="206">
        <f>Q473*H473</f>
        <v>0</v>
      </c>
      <c r="S473" s="206">
        <v>0</v>
      </c>
      <c r="T473" s="207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08" t="s">
        <v>114</v>
      </c>
      <c r="AT473" s="208" t="s">
        <v>116</v>
      </c>
      <c r="AU473" s="208" t="s">
        <v>83</v>
      </c>
      <c r="AY473" s="18" t="s">
        <v>115</v>
      </c>
      <c r="BE473" s="209">
        <f>IF(N473="základní",J473,0)</f>
        <v>0</v>
      </c>
      <c r="BF473" s="209">
        <f>IF(N473="snížená",J473,0)</f>
        <v>0</v>
      </c>
      <c r="BG473" s="209">
        <f>IF(N473="zákl. přenesená",J473,0)</f>
        <v>0</v>
      </c>
      <c r="BH473" s="209">
        <f>IF(N473="sníž. přenesená",J473,0)</f>
        <v>0</v>
      </c>
      <c r="BI473" s="209">
        <f>IF(N473="nulová",J473,0)</f>
        <v>0</v>
      </c>
      <c r="BJ473" s="18" t="s">
        <v>81</v>
      </c>
      <c r="BK473" s="209">
        <f>ROUND(I473*H473,2)</f>
        <v>0</v>
      </c>
      <c r="BL473" s="18" t="s">
        <v>114</v>
      </c>
      <c r="BM473" s="208" t="s">
        <v>788</v>
      </c>
    </row>
    <row r="474" s="2" customFormat="1">
      <c r="A474" s="39"/>
      <c r="B474" s="40"/>
      <c r="C474" s="41"/>
      <c r="D474" s="210" t="s">
        <v>123</v>
      </c>
      <c r="E474" s="41"/>
      <c r="F474" s="211" t="s">
        <v>789</v>
      </c>
      <c r="G474" s="41"/>
      <c r="H474" s="41"/>
      <c r="I474" s="212"/>
      <c r="J474" s="41"/>
      <c r="K474" s="41"/>
      <c r="L474" s="45"/>
      <c r="M474" s="213"/>
      <c r="N474" s="214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123</v>
      </c>
      <c r="AU474" s="18" t="s">
        <v>83</v>
      </c>
    </row>
    <row r="475" s="12" customFormat="1">
      <c r="A475" s="12"/>
      <c r="B475" s="215"/>
      <c r="C475" s="216"/>
      <c r="D475" s="210" t="s">
        <v>125</v>
      </c>
      <c r="E475" s="217" t="s">
        <v>19</v>
      </c>
      <c r="F475" s="218" t="s">
        <v>790</v>
      </c>
      <c r="G475" s="216"/>
      <c r="H475" s="217" t="s">
        <v>19</v>
      </c>
      <c r="I475" s="219"/>
      <c r="J475" s="216"/>
      <c r="K475" s="216"/>
      <c r="L475" s="220"/>
      <c r="M475" s="221"/>
      <c r="N475" s="222"/>
      <c r="O475" s="222"/>
      <c r="P475" s="222"/>
      <c r="Q475" s="222"/>
      <c r="R475" s="222"/>
      <c r="S475" s="222"/>
      <c r="T475" s="223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T475" s="224" t="s">
        <v>125</v>
      </c>
      <c r="AU475" s="224" t="s">
        <v>83</v>
      </c>
      <c r="AV475" s="12" t="s">
        <v>81</v>
      </c>
      <c r="AW475" s="12" t="s">
        <v>127</v>
      </c>
      <c r="AX475" s="12" t="s">
        <v>73</v>
      </c>
      <c r="AY475" s="224" t="s">
        <v>115</v>
      </c>
    </row>
    <row r="476" s="13" customFormat="1">
      <c r="A476" s="13"/>
      <c r="B476" s="225"/>
      <c r="C476" s="226"/>
      <c r="D476" s="210" t="s">
        <v>125</v>
      </c>
      <c r="E476" s="227" t="s">
        <v>19</v>
      </c>
      <c r="F476" s="228" t="s">
        <v>791</v>
      </c>
      <c r="G476" s="226"/>
      <c r="H476" s="229">
        <v>31.768000000000001</v>
      </c>
      <c r="I476" s="230"/>
      <c r="J476" s="226"/>
      <c r="K476" s="226"/>
      <c r="L476" s="231"/>
      <c r="M476" s="232"/>
      <c r="N476" s="233"/>
      <c r="O476" s="233"/>
      <c r="P476" s="233"/>
      <c r="Q476" s="233"/>
      <c r="R476" s="233"/>
      <c r="S476" s="233"/>
      <c r="T476" s="23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5" t="s">
        <v>125</v>
      </c>
      <c r="AU476" s="235" t="s">
        <v>83</v>
      </c>
      <c r="AV476" s="13" t="s">
        <v>83</v>
      </c>
      <c r="AW476" s="13" t="s">
        <v>127</v>
      </c>
      <c r="AX476" s="13" t="s">
        <v>81</v>
      </c>
      <c r="AY476" s="235" t="s">
        <v>115</v>
      </c>
    </row>
    <row r="477" s="2" customFormat="1" ht="16.5" customHeight="1">
      <c r="A477" s="39"/>
      <c r="B477" s="40"/>
      <c r="C477" s="197" t="s">
        <v>792</v>
      </c>
      <c r="D477" s="197" t="s">
        <v>116</v>
      </c>
      <c r="E477" s="198" t="s">
        <v>793</v>
      </c>
      <c r="F477" s="199" t="s">
        <v>794</v>
      </c>
      <c r="G477" s="200" t="s">
        <v>331</v>
      </c>
      <c r="H477" s="201">
        <v>32</v>
      </c>
      <c r="I477" s="202"/>
      <c r="J477" s="203">
        <f>ROUND(I477*H477,2)</f>
        <v>0</v>
      </c>
      <c r="K477" s="199" t="s">
        <v>120</v>
      </c>
      <c r="L477" s="45"/>
      <c r="M477" s="204" t="s">
        <v>19</v>
      </c>
      <c r="N477" s="205" t="s">
        <v>44</v>
      </c>
      <c r="O477" s="85"/>
      <c r="P477" s="206">
        <f>O477*H477</f>
        <v>0</v>
      </c>
      <c r="Q477" s="206">
        <v>0</v>
      </c>
      <c r="R477" s="206">
        <f>Q477*H477</f>
        <v>0</v>
      </c>
      <c r="S477" s="206">
        <v>0</v>
      </c>
      <c r="T477" s="207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08" t="s">
        <v>114</v>
      </c>
      <c r="AT477" s="208" t="s">
        <v>116</v>
      </c>
      <c r="AU477" s="208" t="s">
        <v>83</v>
      </c>
      <c r="AY477" s="18" t="s">
        <v>115</v>
      </c>
      <c r="BE477" s="209">
        <f>IF(N477="základní",J477,0)</f>
        <v>0</v>
      </c>
      <c r="BF477" s="209">
        <f>IF(N477="snížená",J477,0)</f>
        <v>0</v>
      </c>
      <c r="BG477" s="209">
        <f>IF(N477="zákl. přenesená",J477,0)</f>
        <v>0</v>
      </c>
      <c r="BH477" s="209">
        <f>IF(N477="sníž. přenesená",J477,0)</f>
        <v>0</v>
      </c>
      <c r="BI477" s="209">
        <f>IF(N477="nulová",J477,0)</f>
        <v>0</v>
      </c>
      <c r="BJ477" s="18" t="s">
        <v>81</v>
      </c>
      <c r="BK477" s="209">
        <f>ROUND(I477*H477,2)</f>
        <v>0</v>
      </c>
      <c r="BL477" s="18" t="s">
        <v>114</v>
      </c>
      <c r="BM477" s="208" t="s">
        <v>795</v>
      </c>
    </row>
    <row r="478" s="2" customFormat="1">
      <c r="A478" s="39"/>
      <c r="B478" s="40"/>
      <c r="C478" s="41"/>
      <c r="D478" s="210" t="s">
        <v>123</v>
      </c>
      <c r="E478" s="41"/>
      <c r="F478" s="211" t="s">
        <v>796</v>
      </c>
      <c r="G478" s="41"/>
      <c r="H478" s="41"/>
      <c r="I478" s="212"/>
      <c r="J478" s="41"/>
      <c r="K478" s="41"/>
      <c r="L478" s="45"/>
      <c r="M478" s="213"/>
      <c r="N478" s="214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123</v>
      </c>
      <c r="AU478" s="18" t="s">
        <v>83</v>
      </c>
    </row>
    <row r="479" s="12" customFormat="1">
      <c r="A479" s="12"/>
      <c r="B479" s="215"/>
      <c r="C479" s="216"/>
      <c r="D479" s="210" t="s">
        <v>125</v>
      </c>
      <c r="E479" s="217" t="s">
        <v>19</v>
      </c>
      <c r="F479" s="218" t="s">
        <v>797</v>
      </c>
      <c r="G479" s="216"/>
      <c r="H479" s="217" t="s">
        <v>19</v>
      </c>
      <c r="I479" s="219"/>
      <c r="J479" s="216"/>
      <c r="K479" s="216"/>
      <c r="L479" s="220"/>
      <c r="M479" s="221"/>
      <c r="N479" s="222"/>
      <c r="O479" s="222"/>
      <c r="P479" s="222"/>
      <c r="Q479" s="222"/>
      <c r="R479" s="222"/>
      <c r="S479" s="222"/>
      <c r="T479" s="223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T479" s="224" t="s">
        <v>125</v>
      </c>
      <c r="AU479" s="224" t="s">
        <v>83</v>
      </c>
      <c r="AV479" s="12" t="s">
        <v>81</v>
      </c>
      <c r="AW479" s="12" t="s">
        <v>127</v>
      </c>
      <c r="AX479" s="12" t="s">
        <v>73</v>
      </c>
      <c r="AY479" s="224" t="s">
        <v>115</v>
      </c>
    </row>
    <row r="480" s="12" customFormat="1">
      <c r="A480" s="12"/>
      <c r="B480" s="215"/>
      <c r="C480" s="216"/>
      <c r="D480" s="210" t="s">
        <v>125</v>
      </c>
      <c r="E480" s="217" t="s">
        <v>19</v>
      </c>
      <c r="F480" s="218" t="s">
        <v>338</v>
      </c>
      <c r="G480" s="216"/>
      <c r="H480" s="217" t="s">
        <v>19</v>
      </c>
      <c r="I480" s="219"/>
      <c r="J480" s="216"/>
      <c r="K480" s="216"/>
      <c r="L480" s="220"/>
      <c r="M480" s="221"/>
      <c r="N480" s="222"/>
      <c r="O480" s="222"/>
      <c r="P480" s="222"/>
      <c r="Q480" s="222"/>
      <c r="R480" s="222"/>
      <c r="S480" s="222"/>
      <c r="T480" s="223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T480" s="224" t="s">
        <v>125</v>
      </c>
      <c r="AU480" s="224" t="s">
        <v>83</v>
      </c>
      <c r="AV480" s="12" t="s">
        <v>81</v>
      </c>
      <c r="AW480" s="12" t="s">
        <v>127</v>
      </c>
      <c r="AX480" s="12" t="s">
        <v>73</v>
      </c>
      <c r="AY480" s="224" t="s">
        <v>115</v>
      </c>
    </row>
    <row r="481" s="13" customFormat="1">
      <c r="A481" s="13"/>
      <c r="B481" s="225"/>
      <c r="C481" s="226"/>
      <c r="D481" s="210" t="s">
        <v>125</v>
      </c>
      <c r="E481" s="227" t="s">
        <v>19</v>
      </c>
      <c r="F481" s="228" t="s">
        <v>340</v>
      </c>
      <c r="G481" s="226"/>
      <c r="H481" s="229">
        <v>32</v>
      </c>
      <c r="I481" s="230"/>
      <c r="J481" s="226"/>
      <c r="K481" s="226"/>
      <c r="L481" s="231"/>
      <c r="M481" s="232"/>
      <c r="N481" s="233"/>
      <c r="O481" s="233"/>
      <c r="P481" s="233"/>
      <c r="Q481" s="233"/>
      <c r="R481" s="233"/>
      <c r="S481" s="233"/>
      <c r="T481" s="23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5" t="s">
        <v>125</v>
      </c>
      <c r="AU481" s="235" t="s">
        <v>83</v>
      </c>
      <c r="AV481" s="13" t="s">
        <v>83</v>
      </c>
      <c r="AW481" s="13" t="s">
        <v>127</v>
      </c>
      <c r="AX481" s="13" t="s">
        <v>81</v>
      </c>
      <c r="AY481" s="235" t="s">
        <v>115</v>
      </c>
    </row>
    <row r="482" s="2" customFormat="1" ht="16.5" customHeight="1">
      <c r="A482" s="39"/>
      <c r="B482" s="40"/>
      <c r="C482" s="197" t="s">
        <v>798</v>
      </c>
      <c r="D482" s="197" t="s">
        <v>116</v>
      </c>
      <c r="E482" s="198" t="s">
        <v>799</v>
      </c>
      <c r="F482" s="199" t="s">
        <v>800</v>
      </c>
      <c r="G482" s="200" t="s">
        <v>331</v>
      </c>
      <c r="H482" s="201">
        <v>34.399999999999999</v>
      </c>
      <c r="I482" s="202"/>
      <c r="J482" s="203">
        <f>ROUND(I482*H482,2)</f>
        <v>0</v>
      </c>
      <c r="K482" s="199" t="s">
        <v>120</v>
      </c>
      <c r="L482" s="45"/>
      <c r="M482" s="204" t="s">
        <v>19</v>
      </c>
      <c r="N482" s="205" t="s">
        <v>44</v>
      </c>
      <c r="O482" s="85"/>
      <c r="P482" s="206">
        <f>O482*H482</f>
        <v>0</v>
      </c>
      <c r="Q482" s="206">
        <v>0</v>
      </c>
      <c r="R482" s="206">
        <f>Q482*H482</f>
        <v>0</v>
      </c>
      <c r="S482" s="206">
        <v>0</v>
      </c>
      <c r="T482" s="207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08" t="s">
        <v>114</v>
      </c>
      <c r="AT482" s="208" t="s">
        <v>116</v>
      </c>
      <c r="AU482" s="208" t="s">
        <v>83</v>
      </c>
      <c r="AY482" s="18" t="s">
        <v>115</v>
      </c>
      <c r="BE482" s="209">
        <f>IF(N482="základní",J482,0)</f>
        <v>0</v>
      </c>
      <c r="BF482" s="209">
        <f>IF(N482="snížená",J482,0)</f>
        <v>0</v>
      </c>
      <c r="BG482" s="209">
        <f>IF(N482="zákl. přenesená",J482,0)</f>
        <v>0</v>
      </c>
      <c r="BH482" s="209">
        <f>IF(N482="sníž. přenesená",J482,0)</f>
        <v>0</v>
      </c>
      <c r="BI482" s="209">
        <f>IF(N482="nulová",J482,0)</f>
        <v>0</v>
      </c>
      <c r="BJ482" s="18" t="s">
        <v>81</v>
      </c>
      <c r="BK482" s="209">
        <f>ROUND(I482*H482,2)</f>
        <v>0</v>
      </c>
      <c r="BL482" s="18" t="s">
        <v>114</v>
      </c>
      <c r="BM482" s="208" t="s">
        <v>801</v>
      </c>
    </row>
    <row r="483" s="2" customFormat="1">
      <c r="A483" s="39"/>
      <c r="B483" s="40"/>
      <c r="C483" s="41"/>
      <c r="D483" s="210" t="s">
        <v>123</v>
      </c>
      <c r="E483" s="41"/>
      <c r="F483" s="211" t="s">
        <v>796</v>
      </c>
      <c r="G483" s="41"/>
      <c r="H483" s="41"/>
      <c r="I483" s="212"/>
      <c r="J483" s="41"/>
      <c r="K483" s="41"/>
      <c r="L483" s="45"/>
      <c r="M483" s="213"/>
      <c r="N483" s="214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123</v>
      </c>
      <c r="AU483" s="18" t="s">
        <v>83</v>
      </c>
    </row>
    <row r="484" s="12" customFormat="1">
      <c r="A484" s="12"/>
      <c r="B484" s="215"/>
      <c r="C484" s="216"/>
      <c r="D484" s="210" t="s">
        <v>125</v>
      </c>
      <c r="E484" s="217" t="s">
        <v>19</v>
      </c>
      <c r="F484" s="218" t="s">
        <v>773</v>
      </c>
      <c r="G484" s="216"/>
      <c r="H484" s="217" t="s">
        <v>19</v>
      </c>
      <c r="I484" s="219"/>
      <c r="J484" s="216"/>
      <c r="K484" s="216"/>
      <c r="L484" s="220"/>
      <c r="M484" s="221"/>
      <c r="N484" s="222"/>
      <c r="O484" s="222"/>
      <c r="P484" s="222"/>
      <c r="Q484" s="222"/>
      <c r="R484" s="222"/>
      <c r="S484" s="222"/>
      <c r="T484" s="223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T484" s="224" t="s">
        <v>125</v>
      </c>
      <c r="AU484" s="224" t="s">
        <v>83</v>
      </c>
      <c r="AV484" s="12" t="s">
        <v>81</v>
      </c>
      <c r="AW484" s="12" t="s">
        <v>127</v>
      </c>
      <c r="AX484" s="12" t="s">
        <v>73</v>
      </c>
      <c r="AY484" s="224" t="s">
        <v>115</v>
      </c>
    </row>
    <row r="485" s="12" customFormat="1">
      <c r="A485" s="12"/>
      <c r="B485" s="215"/>
      <c r="C485" s="216"/>
      <c r="D485" s="210" t="s">
        <v>125</v>
      </c>
      <c r="E485" s="217" t="s">
        <v>19</v>
      </c>
      <c r="F485" s="218" t="s">
        <v>802</v>
      </c>
      <c r="G485" s="216"/>
      <c r="H485" s="217" t="s">
        <v>19</v>
      </c>
      <c r="I485" s="219"/>
      <c r="J485" s="216"/>
      <c r="K485" s="216"/>
      <c r="L485" s="220"/>
      <c r="M485" s="221"/>
      <c r="N485" s="222"/>
      <c r="O485" s="222"/>
      <c r="P485" s="222"/>
      <c r="Q485" s="222"/>
      <c r="R485" s="222"/>
      <c r="S485" s="222"/>
      <c r="T485" s="223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T485" s="224" t="s">
        <v>125</v>
      </c>
      <c r="AU485" s="224" t="s">
        <v>83</v>
      </c>
      <c r="AV485" s="12" t="s">
        <v>81</v>
      </c>
      <c r="AW485" s="12" t="s">
        <v>127</v>
      </c>
      <c r="AX485" s="12" t="s">
        <v>73</v>
      </c>
      <c r="AY485" s="224" t="s">
        <v>115</v>
      </c>
    </row>
    <row r="486" s="13" customFormat="1">
      <c r="A486" s="13"/>
      <c r="B486" s="225"/>
      <c r="C486" s="226"/>
      <c r="D486" s="210" t="s">
        <v>125</v>
      </c>
      <c r="E486" s="227" t="s">
        <v>19</v>
      </c>
      <c r="F486" s="228" t="s">
        <v>803</v>
      </c>
      <c r="G486" s="226"/>
      <c r="H486" s="229">
        <v>34.399999999999999</v>
      </c>
      <c r="I486" s="230"/>
      <c r="J486" s="226"/>
      <c r="K486" s="226"/>
      <c r="L486" s="231"/>
      <c r="M486" s="232"/>
      <c r="N486" s="233"/>
      <c r="O486" s="233"/>
      <c r="P486" s="233"/>
      <c r="Q486" s="233"/>
      <c r="R486" s="233"/>
      <c r="S486" s="233"/>
      <c r="T486" s="23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5" t="s">
        <v>125</v>
      </c>
      <c r="AU486" s="235" t="s">
        <v>83</v>
      </c>
      <c r="AV486" s="13" t="s">
        <v>83</v>
      </c>
      <c r="AW486" s="13" t="s">
        <v>127</v>
      </c>
      <c r="AX486" s="13" t="s">
        <v>81</v>
      </c>
      <c r="AY486" s="235" t="s">
        <v>115</v>
      </c>
    </row>
    <row r="487" s="2" customFormat="1" ht="16.5" customHeight="1">
      <c r="A487" s="39"/>
      <c r="B487" s="40"/>
      <c r="C487" s="197" t="s">
        <v>804</v>
      </c>
      <c r="D487" s="197" t="s">
        <v>116</v>
      </c>
      <c r="E487" s="198" t="s">
        <v>805</v>
      </c>
      <c r="F487" s="199" t="s">
        <v>806</v>
      </c>
      <c r="G487" s="200" t="s">
        <v>331</v>
      </c>
      <c r="H487" s="201">
        <v>47</v>
      </c>
      <c r="I487" s="202"/>
      <c r="J487" s="203">
        <f>ROUND(I487*H487,2)</f>
        <v>0</v>
      </c>
      <c r="K487" s="199" t="s">
        <v>120</v>
      </c>
      <c r="L487" s="45"/>
      <c r="M487" s="204" t="s">
        <v>19</v>
      </c>
      <c r="N487" s="205" t="s">
        <v>44</v>
      </c>
      <c r="O487" s="85"/>
      <c r="P487" s="206">
        <f>O487*H487</f>
        <v>0</v>
      </c>
      <c r="Q487" s="206">
        <v>0</v>
      </c>
      <c r="R487" s="206">
        <f>Q487*H487</f>
        <v>0</v>
      </c>
      <c r="S487" s="206">
        <v>0</v>
      </c>
      <c r="T487" s="207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08" t="s">
        <v>114</v>
      </c>
      <c r="AT487" s="208" t="s">
        <v>116</v>
      </c>
      <c r="AU487" s="208" t="s">
        <v>83</v>
      </c>
      <c r="AY487" s="18" t="s">
        <v>115</v>
      </c>
      <c r="BE487" s="209">
        <f>IF(N487="základní",J487,0)</f>
        <v>0</v>
      </c>
      <c r="BF487" s="209">
        <f>IF(N487="snížená",J487,0)</f>
        <v>0</v>
      </c>
      <c r="BG487" s="209">
        <f>IF(N487="zákl. přenesená",J487,0)</f>
        <v>0</v>
      </c>
      <c r="BH487" s="209">
        <f>IF(N487="sníž. přenesená",J487,0)</f>
        <v>0</v>
      </c>
      <c r="BI487" s="209">
        <f>IF(N487="nulová",J487,0)</f>
        <v>0</v>
      </c>
      <c r="BJ487" s="18" t="s">
        <v>81</v>
      </c>
      <c r="BK487" s="209">
        <f>ROUND(I487*H487,2)</f>
        <v>0</v>
      </c>
      <c r="BL487" s="18" t="s">
        <v>114</v>
      </c>
      <c r="BM487" s="208" t="s">
        <v>807</v>
      </c>
    </row>
    <row r="488" s="2" customFormat="1">
      <c r="A488" s="39"/>
      <c r="B488" s="40"/>
      <c r="C488" s="41"/>
      <c r="D488" s="210" t="s">
        <v>123</v>
      </c>
      <c r="E488" s="41"/>
      <c r="F488" s="211" t="s">
        <v>796</v>
      </c>
      <c r="G488" s="41"/>
      <c r="H488" s="41"/>
      <c r="I488" s="212"/>
      <c r="J488" s="41"/>
      <c r="K488" s="41"/>
      <c r="L488" s="45"/>
      <c r="M488" s="213"/>
      <c r="N488" s="214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123</v>
      </c>
      <c r="AU488" s="18" t="s">
        <v>83</v>
      </c>
    </row>
    <row r="489" s="12" customFormat="1">
      <c r="A489" s="12"/>
      <c r="B489" s="215"/>
      <c r="C489" s="216"/>
      <c r="D489" s="210" t="s">
        <v>125</v>
      </c>
      <c r="E489" s="217" t="s">
        <v>19</v>
      </c>
      <c r="F489" s="218" t="s">
        <v>790</v>
      </c>
      <c r="G489" s="216"/>
      <c r="H489" s="217" t="s">
        <v>19</v>
      </c>
      <c r="I489" s="219"/>
      <c r="J489" s="216"/>
      <c r="K489" s="216"/>
      <c r="L489" s="220"/>
      <c r="M489" s="221"/>
      <c r="N489" s="222"/>
      <c r="O489" s="222"/>
      <c r="P489" s="222"/>
      <c r="Q489" s="222"/>
      <c r="R489" s="222"/>
      <c r="S489" s="222"/>
      <c r="T489" s="223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T489" s="224" t="s">
        <v>125</v>
      </c>
      <c r="AU489" s="224" t="s">
        <v>83</v>
      </c>
      <c r="AV489" s="12" t="s">
        <v>81</v>
      </c>
      <c r="AW489" s="12" t="s">
        <v>127</v>
      </c>
      <c r="AX489" s="12" t="s">
        <v>73</v>
      </c>
      <c r="AY489" s="224" t="s">
        <v>115</v>
      </c>
    </row>
    <row r="490" s="13" customFormat="1">
      <c r="A490" s="13"/>
      <c r="B490" s="225"/>
      <c r="C490" s="226"/>
      <c r="D490" s="210" t="s">
        <v>125</v>
      </c>
      <c r="E490" s="227" t="s">
        <v>19</v>
      </c>
      <c r="F490" s="228" t="s">
        <v>808</v>
      </c>
      <c r="G490" s="226"/>
      <c r="H490" s="229">
        <v>47</v>
      </c>
      <c r="I490" s="230"/>
      <c r="J490" s="226"/>
      <c r="K490" s="226"/>
      <c r="L490" s="231"/>
      <c r="M490" s="232"/>
      <c r="N490" s="233"/>
      <c r="O490" s="233"/>
      <c r="P490" s="233"/>
      <c r="Q490" s="233"/>
      <c r="R490" s="233"/>
      <c r="S490" s="233"/>
      <c r="T490" s="23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5" t="s">
        <v>125</v>
      </c>
      <c r="AU490" s="235" t="s">
        <v>83</v>
      </c>
      <c r="AV490" s="13" t="s">
        <v>83</v>
      </c>
      <c r="AW490" s="13" t="s">
        <v>127</v>
      </c>
      <c r="AX490" s="13" t="s">
        <v>81</v>
      </c>
      <c r="AY490" s="235" t="s">
        <v>115</v>
      </c>
    </row>
    <row r="491" s="2" customFormat="1" ht="16.5" customHeight="1">
      <c r="A491" s="39"/>
      <c r="B491" s="40"/>
      <c r="C491" s="197" t="s">
        <v>809</v>
      </c>
      <c r="D491" s="197" t="s">
        <v>116</v>
      </c>
      <c r="E491" s="198" t="s">
        <v>810</v>
      </c>
      <c r="F491" s="199" t="s">
        <v>811</v>
      </c>
      <c r="G491" s="200" t="s">
        <v>331</v>
      </c>
      <c r="H491" s="201">
        <v>22.835999999999999</v>
      </c>
      <c r="I491" s="202"/>
      <c r="J491" s="203">
        <f>ROUND(I491*H491,2)</f>
        <v>0</v>
      </c>
      <c r="K491" s="199" t="s">
        <v>120</v>
      </c>
      <c r="L491" s="45"/>
      <c r="M491" s="204" t="s">
        <v>19</v>
      </c>
      <c r="N491" s="205" t="s">
        <v>44</v>
      </c>
      <c r="O491" s="85"/>
      <c r="P491" s="206">
        <f>O491*H491</f>
        <v>0</v>
      </c>
      <c r="Q491" s="206">
        <v>0</v>
      </c>
      <c r="R491" s="206">
        <f>Q491*H491</f>
        <v>0</v>
      </c>
      <c r="S491" s="206">
        <v>0</v>
      </c>
      <c r="T491" s="207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08" t="s">
        <v>114</v>
      </c>
      <c r="AT491" s="208" t="s">
        <v>116</v>
      </c>
      <c r="AU491" s="208" t="s">
        <v>83</v>
      </c>
      <c r="AY491" s="18" t="s">
        <v>115</v>
      </c>
      <c r="BE491" s="209">
        <f>IF(N491="základní",J491,0)</f>
        <v>0</v>
      </c>
      <c r="BF491" s="209">
        <f>IF(N491="snížená",J491,0)</f>
        <v>0</v>
      </c>
      <c r="BG491" s="209">
        <f>IF(N491="zákl. přenesená",J491,0)</f>
        <v>0</v>
      </c>
      <c r="BH491" s="209">
        <f>IF(N491="sníž. přenesená",J491,0)</f>
        <v>0</v>
      </c>
      <c r="BI491" s="209">
        <f>IF(N491="nulová",J491,0)</f>
        <v>0</v>
      </c>
      <c r="BJ491" s="18" t="s">
        <v>81</v>
      </c>
      <c r="BK491" s="209">
        <f>ROUND(I491*H491,2)</f>
        <v>0</v>
      </c>
      <c r="BL491" s="18" t="s">
        <v>114</v>
      </c>
      <c r="BM491" s="208" t="s">
        <v>812</v>
      </c>
    </row>
    <row r="492" s="2" customFormat="1">
      <c r="A492" s="39"/>
      <c r="B492" s="40"/>
      <c r="C492" s="41"/>
      <c r="D492" s="210" t="s">
        <v>123</v>
      </c>
      <c r="E492" s="41"/>
      <c r="F492" s="211" t="s">
        <v>813</v>
      </c>
      <c r="G492" s="41"/>
      <c r="H492" s="41"/>
      <c r="I492" s="212"/>
      <c r="J492" s="41"/>
      <c r="K492" s="41"/>
      <c r="L492" s="45"/>
      <c r="M492" s="213"/>
      <c r="N492" s="214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123</v>
      </c>
      <c r="AU492" s="18" t="s">
        <v>83</v>
      </c>
    </row>
    <row r="493" s="12" customFormat="1">
      <c r="A493" s="12"/>
      <c r="B493" s="215"/>
      <c r="C493" s="216"/>
      <c r="D493" s="210" t="s">
        <v>125</v>
      </c>
      <c r="E493" s="217" t="s">
        <v>19</v>
      </c>
      <c r="F493" s="218" t="s">
        <v>758</v>
      </c>
      <c r="G493" s="216"/>
      <c r="H493" s="217" t="s">
        <v>19</v>
      </c>
      <c r="I493" s="219"/>
      <c r="J493" s="216"/>
      <c r="K493" s="216"/>
      <c r="L493" s="220"/>
      <c r="M493" s="221"/>
      <c r="N493" s="222"/>
      <c r="O493" s="222"/>
      <c r="P493" s="222"/>
      <c r="Q493" s="222"/>
      <c r="R493" s="222"/>
      <c r="S493" s="222"/>
      <c r="T493" s="223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T493" s="224" t="s">
        <v>125</v>
      </c>
      <c r="AU493" s="224" t="s">
        <v>83</v>
      </c>
      <c r="AV493" s="12" t="s">
        <v>81</v>
      </c>
      <c r="AW493" s="12" t="s">
        <v>127</v>
      </c>
      <c r="AX493" s="12" t="s">
        <v>73</v>
      </c>
      <c r="AY493" s="224" t="s">
        <v>115</v>
      </c>
    </row>
    <row r="494" s="12" customFormat="1">
      <c r="A494" s="12"/>
      <c r="B494" s="215"/>
      <c r="C494" s="216"/>
      <c r="D494" s="210" t="s">
        <v>125</v>
      </c>
      <c r="E494" s="217" t="s">
        <v>19</v>
      </c>
      <c r="F494" s="218" t="s">
        <v>814</v>
      </c>
      <c r="G494" s="216"/>
      <c r="H494" s="217" t="s">
        <v>19</v>
      </c>
      <c r="I494" s="219"/>
      <c r="J494" s="216"/>
      <c r="K494" s="216"/>
      <c r="L494" s="220"/>
      <c r="M494" s="221"/>
      <c r="N494" s="222"/>
      <c r="O494" s="222"/>
      <c r="P494" s="222"/>
      <c r="Q494" s="222"/>
      <c r="R494" s="222"/>
      <c r="S494" s="222"/>
      <c r="T494" s="223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T494" s="224" t="s">
        <v>125</v>
      </c>
      <c r="AU494" s="224" t="s">
        <v>83</v>
      </c>
      <c r="AV494" s="12" t="s">
        <v>81</v>
      </c>
      <c r="AW494" s="12" t="s">
        <v>127</v>
      </c>
      <c r="AX494" s="12" t="s">
        <v>73</v>
      </c>
      <c r="AY494" s="224" t="s">
        <v>115</v>
      </c>
    </row>
    <row r="495" s="13" customFormat="1">
      <c r="A495" s="13"/>
      <c r="B495" s="225"/>
      <c r="C495" s="226"/>
      <c r="D495" s="210" t="s">
        <v>125</v>
      </c>
      <c r="E495" s="227" t="s">
        <v>19</v>
      </c>
      <c r="F495" s="228" t="s">
        <v>815</v>
      </c>
      <c r="G495" s="226"/>
      <c r="H495" s="229">
        <v>22.835999999999999</v>
      </c>
      <c r="I495" s="230"/>
      <c r="J495" s="226"/>
      <c r="K495" s="226"/>
      <c r="L495" s="231"/>
      <c r="M495" s="232"/>
      <c r="N495" s="233"/>
      <c r="O495" s="233"/>
      <c r="P495" s="233"/>
      <c r="Q495" s="233"/>
      <c r="R495" s="233"/>
      <c r="S495" s="233"/>
      <c r="T495" s="23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5" t="s">
        <v>125</v>
      </c>
      <c r="AU495" s="235" t="s">
        <v>83</v>
      </c>
      <c r="AV495" s="13" t="s">
        <v>83</v>
      </c>
      <c r="AW495" s="13" t="s">
        <v>127</v>
      </c>
      <c r="AX495" s="13" t="s">
        <v>81</v>
      </c>
      <c r="AY495" s="235" t="s">
        <v>115</v>
      </c>
    </row>
    <row r="496" s="2" customFormat="1" ht="16.5" customHeight="1">
      <c r="A496" s="39"/>
      <c r="B496" s="40"/>
      <c r="C496" s="197" t="s">
        <v>816</v>
      </c>
      <c r="D496" s="197" t="s">
        <v>116</v>
      </c>
      <c r="E496" s="198" t="s">
        <v>817</v>
      </c>
      <c r="F496" s="199" t="s">
        <v>818</v>
      </c>
      <c r="G496" s="200" t="s">
        <v>331</v>
      </c>
      <c r="H496" s="201">
        <v>65.400000000000006</v>
      </c>
      <c r="I496" s="202"/>
      <c r="J496" s="203">
        <f>ROUND(I496*H496,2)</f>
        <v>0</v>
      </c>
      <c r="K496" s="199" t="s">
        <v>19</v>
      </c>
      <c r="L496" s="45"/>
      <c r="M496" s="204" t="s">
        <v>19</v>
      </c>
      <c r="N496" s="205" t="s">
        <v>44</v>
      </c>
      <c r="O496" s="85"/>
      <c r="P496" s="206">
        <f>O496*H496</f>
        <v>0</v>
      </c>
      <c r="Q496" s="206">
        <v>0</v>
      </c>
      <c r="R496" s="206">
        <f>Q496*H496</f>
        <v>0</v>
      </c>
      <c r="S496" s="206">
        <v>0</v>
      </c>
      <c r="T496" s="207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08" t="s">
        <v>114</v>
      </c>
      <c r="AT496" s="208" t="s">
        <v>116</v>
      </c>
      <c r="AU496" s="208" t="s">
        <v>83</v>
      </c>
      <c r="AY496" s="18" t="s">
        <v>115</v>
      </c>
      <c r="BE496" s="209">
        <f>IF(N496="základní",J496,0)</f>
        <v>0</v>
      </c>
      <c r="BF496" s="209">
        <f>IF(N496="snížená",J496,0)</f>
        <v>0</v>
      </c>
      <c r="BG496" s="209">
        <f>IF(N496="zákl. přenesená",J496,0)</f>
        <v>0</v>
      </c>
      <c r="BH496" s="209">
        <f>IF(N496="sníž. přenesená",J496,0)</f>
        <v>0</v>
      </c>
      <c r="BI496" s="209">
        <f>IF(N496="nulová",J496,0)</f>
        <v>0</v>
      </c>
      <c r="BJ496" s="18" t="s">
        <v>81</v>
      </c>
      <c r="BK496" s="209">
        <f>ROUND(I496*H496,2)</f>
        <v>0</v>
      </c>
      <c r="BL496" s="18" t="s">
        <v>114</v>
      </c>
      <c r="BM496" s="208" t="s">
        <v>819</v>
      </c>
    </row>
    <row r="497" s="2" customFormat="1">
      <c r="A497" s="39"/>
      <c r="B497" s="40"/>
      <c r="C497" s="41"/>
      <c r="D497" s="210" t="s">
        <v>123</v>
      </c>
      <c r="E497" s="41"/>
      <c r="F497" s="211" t="s">
        <v>820</v>
      </c>
      <c r="G497" s="41"/>
      <c r="H497" s="41"/>
      <c r="I497" s="212"/>
      <c r="J497" s="41"/>
      <c r="K497" s="41"/>
      <c r="L497" s="45"/>
      <c r="M497" s="213"/>
      <c r="N497" s="214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123</v>
      </c>
      <c r="AU497" s="18" t="s">
        <v>83</v>
      </c>
    </row>
    <row r="498" s="12" customFormat="1">
      <c r="A498" s="12"/>
      <c r="B498" s="215"/>
      <c r="C498" s="216"/>
      <c r="D498" s="210" t="s">
        <v>125</v>
      </c>
      <c r="E498" s="217" t="s">
        <v>19</v>
      </c>
      <c r="F498" s="218" t="s">
        <v>821</v>
      </c>
      <c r="G498" s="216"/>
      <c r="H498" s="217" t="s">
        <v>19</v>
      </c>
      <c r="I498" s="219"/>
      <c r="J498" s="216"/>
      <c r="K498" s="216"/>
      <c r="L498" s="220"/>
      <c r="M498" s="221"/>
      <c r="N498" s="222"/>
      <c r="O498" s="222"/>
      <c r="P498" s="222"/>
      <c r="Q498" s="222"/>
      <c r="R498" s="222"/>
      <c r="S498" s="222"/>
      <c r="T498" s="223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T498" s="224" t="s">
        <v>125</v>
      </c>
      <c r="AU498" s="224" t="s">
        <v>83</v>
      </c>
      <c r="AV498" s="12" t="s">
        <v>81</v>
      </c>
      <c r="AW498" s="12" t="s">
        <v>127</v>
      </c>
      <c r="AX498" s="12" t="s">
        <v>73</v>
      </c>
      <c r="AY498" s="224" t="s">
        <v>115</v>
      </c>
    </row>
    <row r="499" s="12" customFormat="1">
      <c r="A499" s="12"/>
      <c r="B499" s="215"/>
      <c r="C499" s="216"/>
      <c r="D499" s="210" t="s">
        <v>125</v>
      </c>
      <c r="E499" s="217" t="s">
        <v>19</v>
      </c>
      <c r="F499" s="218" t="s">
        <v>822</v>
      </c>
      <c r="G499" s="216"/>
      <c r="H499" s="217" t="s">
        <v>19</v>
      </c>
      <c r="I499" s="219"/>
      <c r="J499" s="216"/>
      <c r="K499" s="216"/>
      <c r="L499" s="220"/>
      <c r="M499" s="221"/>
      <c r="N499" s="222"/>
      <c r="O499" s="222"/>
      <c r="P499" s="222"/>
      <c r="Q499" s="222"/>
      <c r="R499" s="222"/>
      <c r="S499" s="222"/>
      <c r="T499" s="223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T499" s="224" t="s">
        <v>125</v>
      </c>
      <c r="AU499" s="224" t="s">
        <v>83</v>
      </c>
      <c r="AV499" s="12" t="s">
        <v>81</v>
      </c>
      <c r="AW499" s="12" t="s">
        <v>127</v>
      </c>
      <c r="AX499" s="12" t="s">
        <v>73</v>
      </c>
      <c r="AY499" s="224" t="s">
        <v>115</v>
      </c>
    </row>
    <row r="500" s="12" customFormat="1">
      <c r="A500" s="12"/>
      <c r="B500" s="215"/>
      <c r="C500" s="216"/>
      <c r="D500" s="210" t="s">
        <v>125</v>
      </c>
      <c r="E500" s="217" t="s">
        <v>19</v>
      </c>
      <c r="F500" s="218" t="s">
        <v>823</v>
      </c>
      <c r="G500" s="216"/>
      <c r="H500" s="217" t="s">
        <v>19</v>
      </c>
      <c r="I500" s="219"/>
      <c r="J500" s="216"/>
      <c r="K500" s="216"/>
      <c r="L500" s="220"/>
      <c r="M500" s="221"/>
      <c r="N500" s="222"/>
      <c r="O500" s="222"/>
      <c r="P500" s="222"/>
      <c r="Q500" s="222"/>
      <c r="R500" s="222"/>
      <c r="S500" s="222"/>
      <c r="T500" s="223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T500" s="224" t="s">
        <v>125</v>
      </c>
      <c r="AU500" s="224" t="s">
        <v>83</v>
      </c>
      <c r="AV500" s="12" t="s">
        <v>81</v>
      </c>
      <c r="AW500" s="12" t="s">
        <v>127</v>
      </c>
      <c r="AX500" s="12" t="s">
        <v>73</v>
      </c>
      <c r="AY500" s="224" t="s">
        <v>115</v>
      </c>
    </row>
    <row r="501" s="12" customFormat="1">
      <c r="A501" s="12"/>
      <c r="B501" s="215"/>
      <c r="C501" s="216"/>
      <c r="D501" s="210" t="s">
        <v>125</v>
      </c>
      <c r="E501" s="217" t="s">
        <v>19</v>
      </c>
      <c r="F501" s="218" t="s">
        <v>824</v>
      </c>
      <c r="G501" s="216"/>
      <c r="H501" s="217" t="s">
        <v>19</v>
      </c>
      <c r="I501" s="219"/>
      <c r="J501" s="216"/>
      <c r="K501" s="216"/>
      <c r="L501" s="220"/>
      <c r="M501" s="221"/>
      <c r="N501" s="222"/>
      <c r="O501" s="222"/>
      <c r="P501" s="222"/>
      <c r="Q501" s="222"/>
      <c r="R501" s="222"/>
      <c r="S501" s="222"/>
      <c r="T501" s="223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T501" s="224" t="s">
        <v>125</v>
      </c>
      <c r="AU501" s="224" t="s">
        <v>83</v>
      </c>
      <c r="AV501" s="12" t="s">
        <v>81</v>
      </c>
      <c r="AW501" s="12" t="s">
        <v>127</v>
      </c>
      <c r="AX501" s="12" t="s">
        <v>73</v>
      </c>
      <c r="AY501" s="224" t="s">
        <v>115</v>
      </c>
    </row>
    <row r="502" s="12" customFormat="1">
      <c r="A502" s="12"/>
      <c r="B502" s="215"/>
      <c r="C502" s="216"/>
      <c r="D502" s="210" t="s">
        <v>125</v>
      </c>
      <c r="E502" s="217" t="s">
        <v>19</v>
      </c>
      <c r="F502" s="218" t="s">
        <v>357</v>
      </c>
      <c r="G502" s="216"/>
      <c r="H502" s="217" t="s">
        <v>19</v>
      </c>
      <c r="I502" s="219"/>
      <c r="J502" s="216"/>
      <c r="K502" s="216"/>
      <c r="L502" s="220"/>
      <c r="M502" s="221"/>
      <c r="N502" s="222"/>
      <c r="O502" s="222"/>
      <c r="P502" s="222"/>
      <c r="Q502" s="222"/>
      <c r="R502" s="222"/>
      <c r="S502" s="222"/>
      <c r="T502" s="223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T502" s="224" t="s">
        <v>125</v>
      </c>
      <c r="AU502" s="224" t="s">
        <v>83</v>
      </c>
      <c r="AV502" s="12" t="s">
        <v>81</v>
      </c>
      <c r="AW502" s="12" t="s">
        <v>127</v>
      </c>
      <c r="AX502" s="12" t="s">
        <v>73</v>
      </c>
      <c r="AY502" s="224" t="s">
        <v>115</v>
      </c>
    </row>
    <row r="503" s="12" customFormat="1">
      <c r="A503" s="12"/>
      <c r="B503" s="215"/>
      <c r="C503" s="216"/>
      <c r="D503" s="210" t="s">
        <v>125</v>
      </c>
      <c r="E503" s="217" t="s">
        <v>19</v>
      </c>
      <c r="F503" s="218" t="s">
        <v>825</v>
      </c>
      <c r="G503" s="216"/>
      <c r="H503" s="217" t="s">
        <v>19</v>
      </c>
      <c r="I503" s="219"/>
      <c r="J503" s="216"/>
      <c r="K503" s="216"/>
      <c r="L503" s="220"/>
      <c r="M503" s="221"/>
      <c r="N503" s="222"/>
      <c r="O503" s="222"/>
      <c r="P503" s="222"/>
      <c r="Q503" s="222"/>
      <c r="R503" s="222"/>
      <c r="S503" s="222"/>
      <c r="T503" s="223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T503" s="224" t="s">
        <v>125</v>
      </c>
      <c r="AU503" s="224" t="s">
        <v>83</v>
      </c>
      <c r="AV503" s="12" t="s">
        <v>81</v>
      </c>
      <c r="AW503" s="12" t="s">
        <v>127</v>
      </c>
      <c r="AX503" s="12" t="s">
        <v>73</v>
      </c>
      <c r="AY503" s="224" t="s">
        <v>115</v>
      </c>
    </row>
    <row r="504" s="12" customFormat="1">
      <c r="A504" s="12"/>
      <c r="B504" s="215"/>
      <c r="C504" s="216"/>
      <c r="D504" s="210" t="s">
        <v>125</v>
      </c>
      <c r="E504" s="217" t="s">
        <v>19</v>
      </c>
      <c r="F504" s="218" t="s">
        <v>826</v>
      </c>
      <c r="G504" s="216"/>
      <c r="H504" s="217" t="s">
        <v>19</v>
      </c>
      <c r="I504" s="219"/>
      <c r="J504" s="216"/>
      <c r="K504" s="216"/>
      <c r="L504" s="220"/>
      <c r="M504" s="221"/>
      <c r="N504" s="222"/>
      <c r="O504" s="222"/>
      <c r="P504" s="222"/>
      <c r="Q504" s="222"/>
      <c r="R504" s="222"/>
      <c r="S504" s="222"/>
      <c r="T504" s="223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T504" s="224" t="s">
        <v>125</v>
      </c>
      <c r="AU504" s="224" t="s">
        <v>83</v>
      </c>
      <c r="AV504" s="12" t="s">
        <v>81</v>
      </c>
      <c r="AW504" s="12" t="s">
        <v>127</v>
      </c>
      <c r="AX504" s="12" t="s">
        <v>73</v>
      </c>
      <c r="AY504" s="224" t="s">
        <v>115</v>
      </c>
    </row>
    <row r="505" s="12" customFormat="1">
      <c r="A505" s="12"/>
      <c r="B505" s="215"/>
      <c r="C505" s="216"/>
      <c r="D505" s="210" t="s">
        <v>125</v>
      </c>
      <c r="E505" s="217" t="s">
        <v>19</v>
      </c>
      <c r="F505" s="218" t="s">
        <v>637</v>
      </c>
      <c r="G505" s="216"/>
      <c r="H505" s="217" t="s">
        <v>19</v>
      </c>
      <c r="I505" s="219"/>
      <c r="J505" s="216"/>
      <c r="K505" s="216"/>
      <c r="L505" s="220"/>
      <c r="M505" s="221"/>
      <c r="N505" s="222"/>
      <c r="O505" s="222"/>
      <c r="P505" s="222"/>
      <c r="Q505" s="222"/>
      <c r="R505" s="222"/>
      <c r="S505" s="222"/>
      <c r="T505" s="223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T505" s="224" t="s">
        <v>125</v>
      </c>
      <c r="AU505" s="224" t="s">
        <v>83</v>
      </c>
      <c r="AV505" s="12" t="s">
        <v>81</v>
      </c>
      <c r="AW505" s="12" t="s">
        <v>127</v>
      </c>
      <c r="AX505" s="12" t="s">
        <v>73</v>
      </c>
      <c r="AY505" s="224" t="s">
        <v>115</v>
      </c>
    </row>
    <row r="506" s="13" customFormat="1">
      <c r="A506" s="13"/>
      <c r="B506" s="225"/>
      <c r="C506" s="226"/>
      <c r="D506" s="210" t="s">
        <v>125</v>
      </c>
      <c r="E506" s="227" t="s">
        <v>19</v>
      </c>
      <c r="F506" s="228" t="s">
        <v>827</v>
      </c>
      <c r="G506" s="226"/>
      <c r="H506" s="229">
        <v>65.400000000000006</v>
      </c>
      <c r="I506" s="230"/>
      <c r="J506" s="226"/>
      <c r="K506" s="226"/>
      <c r="L506" s="231"/>
      <c r="M506" s="232"/>
      <c r="N506" s="233"/>
      <c r="O506" s="233"/>
      <c r="P506" s="233"/>
      <c r="Q506" s="233"/>
      <c r="R506" s="233"/>
      <c r="S506" s="233"/>
      <c r="T506" s="23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5" t="s">
        <v>125</v>
      </c>
      <c r="AU506" s="235" t="s">
        <v>83</v>
      </c>
      <c r="AV506" s="13" t="s">
        <v>83</v>
      </c>
      <c r="AW506" s="13" t="s">
        <v>127</v>
      </c>
      <c r="AX506" s="13" t="s">
        <v>81</v>
      </c>
      <c r="AY506" s="235" t="s">
        <v>115</v>
      </c>
    </row>
    <row r="507" s="2" customFormat="1" ht="16.5" customHeight="1">
      <c r="A507" s="39"/>
      <c r="B507" s="40"/>
      <c r="C507" s="197" t="s">
        <v>828</v>
      </c>
      <c r="D507" s="197" t="s">
        <v>116</v>
      </c>
      <c r="E507" s="198" t="s">
        <v>829</v>
      </c>
      <c r="F507" s="199" t="s">
        <v>830</v>
      </c>
      <c r="G507" s="200" t="s">
        <v>210</v>
      </c>
      <c r="H507" s="201">
        <v>4</v>
      </c>
      <c r="I507" s="202"/>
      <c r="J507" s="203">
        <f>ROUND(I507*H507,2)</f>
        <v>0</v>
      </c>
      <c r="K507" s="199" t="s">
        <v>120</v>
      </c>
      <c r="L507" s="45"/>
      <c r="M507" s="204" t="s">
        <v>19</v>
      </c>
      <c r="N507" s="205" t="s">
        <v>44</v>
      </c>
      <c r="O507" s="85"/>
      <c r="P507" s="206">
        <f>O507*H507</f>
        <v>0</v>
      </c>
      <c r="Q507" s="206">
        <v>0</v>
      </c>
      <c r="R507" s="206">
        <f>Q507*H507</f>
        <v>0</v>
      </c>
      <c r="S507" s="206">
        <v>0</v>
      </c>
      <c r="T507" s="207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08" t="s">
        <v>114</v>
      </c>
      <c r="AT507" s="208" t="s">
        <v>116</v>
      </c>
      <c r="AU507" s="208" t="s">
        <v>83</v>
      </c>
      <c r="AY507" s="18" t="s">
        <v>115</v>
      </c>
      <c r="BE507" s="209">
        <f>IF(N507="základní",J507,0)</f>
        <v>0</v>
      </c>
      <c r="BF507" s="209">
        <f>IF(N507="snížená",J507,0)</f>
        <v>0</v>
      </c>
      <c r="BG507" s="209">
        <f>IF(N507="zákl. přenesená",J507,0)</f>
        <v>0</v>
      </c>
      <c r="BH507" s="209">
        <f>IF(N507="sníž. přenesená",J507,0)</f>
        <v>0</v>
      </c>
      <c r="BI507" s="209">
        <f>IF(N507="nulová",J507,0)</f>
        <v>0</v>
      </c>
      <c r="BJ507" s="18" t="s">
        <v>81</v>
      </c>
      <c r="BK507" s="209">
        <f>ROUND(I507*H507,2)</f>
        <v>0</v>
      </c>
      <c r="BL507" s="18" t="s">
        <v>114</v>
      </c>
      <c r="BM507" s="208" t="s">
        <v>831</v>
      </c>
    </row>
    <row r="508" s="2" customFormat="1">
      <c r="A508" s="39"/>
      <c r="B508" s="40"/>
      <c r="C508" s="41"/>
      <c r="D508" s="210" t="s">
        <v>123</v>
      </c>
      <c r="E508" s="41"/>
      <c r="F508" s="211" t="s">
        <v>832</v>
      </c>
      <c r="G508" s="41"/>
      <c r="H508" s="41"/>
      <c r="I508" s="212"/>
      <c r="J508" s="41"/>
      <c r="K508" s="41"/>
      <c r="L508" s="45"/>
      <c r="M508" s="213"/>
      <c r="N508" s="214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123</v>
      </c>
      <c r="AU508" s="18" t="s">
        <v>83</v>
      </c>
    </row>
    <row r="509" s="12" customFormat="1">
      <c r="A509" s="12"/>
      <c r="B509" s="215"/>
      <c r="C509" s="216"/>
      <c r="D509" s="210" t="s">
        <v>125</v>
      </c>
      <c r="E509" s="217" t="s">
        <v>19</v>
      </c>
      <c r="F509" s="218" t="s">
        <v>833</v>
      </c>
      <c r="G509" s="216"/>
      <c r="H509" s="217" t="s">
        <v>19</v>
      </c>
      <c r="I509" s="219"/>
      <c r="J509" s="216"/>
      <c r="K509" s="216"/>
      <c r="L509" s="220"/>
      <c r="M509" s="221"/>
      <c r="N509" s="222"/>
      <c r="O509" s="222"/>
      <c r="P509" s="222"/>
      <c r="Q509" s="222"/>
      <c r="R509" s="222"/>
      <c r="S509" s="222"/>
      <c r="T509" s="223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T509" s="224" t="s">
        <v>125</v>
      </c>
      <c r="AU509" s="224" t="s">
        <v>83</v>
      </c>
      <c r="AV509" s="12" t="s">
        <v>81</v>
      </c>
      <c r="AW509" s="12" t="s">
        <v>127</v>
      </c>
      <c r="AX509" s="12" t="s">
        <v>73</v>
      </c>
      <c r="AY509" s="224" t="s">
        <v>115</v>
      </c>
    </row>
    <row r="510" s="12" customFormat="1">
      <c r="A510" s="12"/>
      <c r="B510" s="215"/>
      <c r="C510" s="216"/>
      <c r="D510" s="210" t="s">
        <v>125</v>
      </c>
      <c r="E510" s="217" t="s">
        <v>19</v>
      </c>
      <c r="F510" s="218" t="s">
        <v>834</v>
      </c>
      <c r="G510" s="216"/>
      <c r="H510" s="217" t="s">
        <v>19</v>
      </c>
      <c r="I510" s="219"/>
      <c r="J510" s="216"/>
      <c r="K510" s="216"/>
      <c r="L510" s="220"/>
      <c r="M510" s="221"/>
      <c r="N510" s="222"/>
      <c r="O510" s="222"/>
      <c r="P510" s="222"/>
      <c r="Q510" s="222"/>
      <c r="R510" s="222"/>
      <c r="S510" s="222"/>
      <c r="T510" s="223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T510" s="224" t="s">
        <v>125</v>
      </c>
      <c r="AU510" s="224" t="s">
        <v>83</v>
      </c>
      <c r="AV510" s="12" t="s">
        <v>81</v>
      </c>
      <c r="AW510" s="12" t="s">
        <v>127</v>
      </c>
      <c r="AX510" s="12" t="s">
        <v>73</v>
      </c>
      <c r="AY510" s="224" t="s">
        <v>115</v>
      </c>
    </row>
    <row r="511" s="13" customFormat="1">
      <c r="A511" s="13"/>
      <c r="B511" s="225"/>
      <c r="C511" s="226"/>
      <c r="D511" s="210" t="s">
        <v>125</v>
      </c>
      <c r="E511" s="227" t="s">
        <v>19</v>
      </c>
      <c r="F511" s="228" t="s">
        <v>114</v>
      </c>
      <c r="G511" s="226"/>
      <c r="H511" s="229">
        <v>4</v>
      </c>
      <c r="I511" s="230"/>
      <c r="J511" s="226"/>
      <c r="K511" s="226"/>
      <c r="L511" s="231"/>
      <c r="M511" s="232"/>
      <c r="N511" s="233"/>
      <c r="O511" s="233"/>
      <c r="P511" s="233"/>
      <c r="Q511" s="233"/>
      <c r="R511" s="233"/>
      <c r="S511" s="233"/>
      <c r="T511" s="23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5" t="s">
        <v>125</v>
      </c>
      <c r="AU511" s="235" t="s">
        <v>83</v>
      </c>
      <c r="AV511" s="13" t="s">
        <v>83</v>
      </c>
      <c r="AW511" s="13" t="s">
        <v>127</v>
      </c>
      <c r="AX511" s="13" t="s">
        <v>81</v>
      </c>
      <c r="AY511" s="235" t="s">
        <v>115</v>
      </c>
    </row>
    <row r="512" s="2" customFormat="1" ht="16.5" customHeight="1">
      <c r="A512" s="39"/>
      <c r="B512" s="40"/>
      <c r="C512" s="197" t="s">
        <v>835</v>
      </c>
      <c r="D512" s="197" t="s">
        <v>116</v>
      </c>
      <c r="E512" s="198" t="s">
        <v>836</v>
      </c>
      <c r="F512" s="199" t="s">
        <v>837</v>
      </c>
      <c r="G512" s="200" t="s">
        <v>210</v>
      </c>
      <c r="H512" s="201">
        <v>2</v>
      </c>
      <c r="I512" s="202"/>
      <c r="J512" s="203">
        <f>ROUND(I512*H512,2)</f>
        <v>0</v>
      </c>
      <c r="K512" s="199" t="s">
        <v>120</v>
      </c>
      <c r="L512" s="45"/>
      <c r="M512" s="204" t="s">
        <v>19</v>
      </c>
      <c r="N512" s="205" t="s">
        <v>44</v>
      </c>
      <c r="O512" s="85"/>
      <c r="P512" s="206">
        <f>O512*H512</f>
        <v>0</v>
      </c>
      <c r="Q512" s="206">
        <v>0</v>
      </c>
      <c r="R512" s="206">
        <f>Q512*H512</f>
        <v>0</v>
      </c>
      <c r="S512" s="206">
        <v>0</v>
      </c>
      <c r="T512" s="207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08" t="s">
        <v>114</v>
      </c>
      <c r="AT512" s="208" t="s">
        <v>116</v>
      </c>
      <c r="AU512" s="208" t="s">
        <v>83</v>
      </c>
      <c r="AY512" s="18" t="s">
        <v>115</v>
      </c>
      <c r="BE512" s="209">
        <f>IF(N512="základní",J512,0)</f>
        <v>0</v>
      </c>
      <c r="BF512" s="209">
        <f>IF(N512="snížená",J512,0)</f>
        <v>0</v>
      </c>
      <c r="BG512" s="209">
        <f>IF(N512="zákl. přenesená",J512,0)</f>
        <v>0</v>
      </c>
      <c r="BH512" s="209">
        <f>IF(N512="sníž. přenesená",J512,0)</f>
        <v>0</v>
      </c>
      <c r="BI512" s="209">
        <f>IF(N512="nulová",J512,0)</f>
        <v>0</v>
      </c>
      <c r="BJ512" s="18" t="s">
        <v>81</v>
      </c>
      <c r="BK512" s="209">
        <f>ROUND(I512*H512,2)</f>
        <v>0</v>
      </c>
      <c r="BL512" s="18" t="s">
        <v>114</v>
      </c>
      <c r="BM512" s="208" t="s">
        <v>838</v>
      </c>
    </row>
    <row r="513" s="2" customFormat="1">
      <c r="A513" s="39"/>
      <c r="B513" s="40"/>
      <c r="C513" s="41"/>
      <c r="D513" s="210" t="s">
        <v>123</v>
      </c>
      <c r="E513" s="41"/>
      <c r="F513" s="211" t="s">
        <v>839</v>
      </c>
      <c r="G513" s="41"/>
      <c r="H513" s="41"/>
      <c r="I513" s="212"/>
      <c r="J513" s="41"/>
      <c r="K513" s="41"/>
      <c r="L513" s="45"/>
      <c r="M513" s="213"/>
      <c r="N513" s="214"/>
      <c r="O513" s="85"/>
      <c r="P513" s="85"/>
      <c r="Q513" s="85"/>
      <c r="R513" s="85"/>
      <c r="S513" s="85"/>
      <c r="T513" s="86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123</v>
      </c>
      <c r="AU513" s="18" t="s">
        <v>83</v>
      </c>
    </row>
    <row r="514" s="12" customFormat="1">
      <c r="A514" s="12"/>
      <c r="B514" s="215"/>
      <c r="C514" s="216"/>
      <c r="D514" s="210" t="s">
        <v>125</v>
      </c>
      <c r="E514" s="217" t="s">
        <v>19</v>
      </c>
      <c r="F514" s="218" t="s">
        <v>840</v>
      </c>
      <c r="G514" s="216"/>
      <c r="H514" s="217" t="s">
        <v>19</v>
      </c>
      <c r="I514" s="219"/>
      <c r="J514" s="216"/>
      <c r="K514" s="216"/>
      <c r="L514" s="220"/>
      <c r="M514" s="221"/>
      <c r="N514" s="222"/>
      <c r="O514" s="222"/>
      <c r="P514" s="222"/>
      <c r="Q514" s="222"/>
      <c r="R514" s="222"/>
      <c r="S514" s="222"/>
      <c r="T514" s="223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T514" s="224" t="s">
        <v>125</v>
      </c>
      <c r="AU514" s="224" t="s">
        <v>83</v>
      </c>
      <c r="AV514" s="12" t="s">
        <v>81</v>
      </c>
      <c r="AW514" s="12" t="s">
        <v>127</v>
      </c>
      <c r="AX514" s="12" t="s">
        <v>73</v>
      </c>
      <c r="AY514" s="224" t="s">
        <v>115</v>
      </c>
    </row>
    <row r="515" s="13" customFormat="1">
      <c r="A515" s="13"/>
      <c r="B515" s="225"/>
      <c r="C515" s="226"/>
      <c r="D515" s="210" t="s">
        <v>125</v>
      </c>
      <c r="E515" s="227" t="s">
        <v>19</v>
      </c>
      <c r="F515" s="228" t="s">
        <v>83</v>
      </c>
      <c r="G515" s="226"/>
      <c r="H515" s="229">
        <v>2</v>
      </c>
      <c r="I515" s="230"/>
      <c r="J515" s="226"/>
      <c r="K515" s="226"/>
      <c r="L515" s="231"/>
      <c r="M515" s="232"/>
      <c r="N515" s="233"/>
      <c r="O515" s="233"/>
      <c r="P515" s="233"/>
      <c r="Q515" s="233"/>
      <c r="R515" s="233"/>
      <c r="S515" s="233"/>
      <c r="T515" s="234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5" t="s">
        <v>125</v>
      </c>
      <c r="AU515" s="235" t="s">
        <v>83</v>
      </c>
      <c r="AV515" s="13" t="s">
        <v>83</v>
      </c>
      <c r="AW515" s="13" t="s">
        <v>127</v>
      </c>
      <c r="AX515" s="13" t="s">
        <v>81</v>
      </c>
      <c r="AY515" s="235" t="s">
        <v>115</v>
      </c>
    </row>
    <row r="516" s="2" customFormat="1" ht="16.5" customHeight="1">
      <c r="A516" s="39"/>
      <c r="B516" s="40"/>
      <c r="C516" s="197" t="s">
        <v>841</v>
      </c>
      <c r="D516" s="197" t="s">
        <v>116</v>
      </c>
      <c r="E516" s="198" t="s">
        <v>842</v>
      </c>
      <c r="F516" s="199" t="s">
        <v>843</v>
      </c>
      <c r="G516" s="200" t="s">
        <v>389</v>
      </c>
      <c r="H516" s="201">
        <v>54.659999999999997</v>
      </c>
      <c r="I516" s="202"/>
      <c r="J516" s="203">
        <f>ROUND(I516*H516,2)</f>
        <v>0</v>
      </c>
      <c r="K516" s="199" t="s">
        <v>120</v>
      </c>
      <c r="L516" s="45"/>
      <c r="M516" s="204" t="s">
        <v>19</v>
      </c>
      <c r="N516" s="205" t="s">
        <v>44</v>
      </c>
      <c r="O516" s="85"/>
      <c r="P516" s="206">
        <f>O516*H516</f>
        <v>0</v>
      </c>
      <c r="Q516" s="206">
        <v>0</v>
      </c>
      <c r="R516" s="206">
        <f>Q516*H516</f>
        <v>0</v>
      </c>
      <c r="S516" s="206">
        <v>0</v>
      </c>
      <c r="T516" s="207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08" t="s">
        <v>114</v>
      </c>
      <c r="AT516" s="208" t="s">
        <v>116</v>
      </c>
      <c r="AU516" s="208" t="s">
        <v>83</v>
      </c>
      <c r="AY516" s="18" t="s">
        <v>115</v>
      </c>
      <c r="BE516" s="209">
        <f>IF(N516="základní",J516,0)</f>
        <v>0</v>
      </c>
      <c r="BF516" s="209">
        <f>IF(N516="snížená",J516,0)</f>
        <v>0</v>
      </c>
      <c r="BG516" s="209">
        <f>IF(N516="zákl. přenesená",J516,0)</f>
        <v>0</v>
      </c>
      <c r="BH516" s="209">
        <f>IF(N516="sníž. přenesená",J516,0)</f>
        <v>0</v>
      </c>
      <c r="BI516" s="209">
        <f>IF(N516="nulová",J516,0)</f>
        <v>0</v>
      </c>
      <c r="BJ516" s="18" t="s">
        <v>81</v>
      </c>
      <c r="BK516" s="209">
        <f>ROUND(I516*H516,2)</f>
        <v>0</v>
      </c>
      <c r="BL516" s="18" t="s">
        <v>114</v>
      </c>
      <c r="BM516" s="208" t="s">
        <v>844</v>
      </c>
    </row>
    <row r="517" s="2" customFormat="1">
      <c r="A517" s="39"/>
      <c r="B517" s="40"/>
      <c r="C517" s="41"/>
      <c r="D517" s="210" t="s">
        <v>123</v>
      </c>
      <c r="E517" s="41"/>
      <c r="F517" s="211" t="s">
        <v>845</v>
      </c>
      <c r="G517" s="41"/>
      <c r="H517" s="41"/>
      <c r="I517" s="212"/>
      <c r="J517" s="41"/>
      <c r="K517" s="41"/>
      <c r="L517" s="45"/>
      <c r="M517" s="213"/>
      <c r="N517" s="214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123</v>
      </c>
      <c r="AU517" s="18" t="s">
        <v>83</v>
      </c>
    </row>
    <row r="518" s="12" customFormat="1">
      <c r="A518" s="12"/>
      <c r="B518" s="215"/>
      <c r="C518" s="216"/>
      <c r="D518" s="210" t="s">
        <v>125</v>
      </c>
      <c r="E518" s="217" t="s">
        <v>19</v>
      </c>
      <c r="F518" s="218" t="s">
        <v>476</v>
      </c>
      <c r="G518" s="216"/>
      <c r="H518" s="217" t="s">
        <v>19</v>
      </c>
      <c r="I518" s="219"/>
      <c r="J518" s="216"/>
      <c r="K518" s="216"/>
      <c r="L518" s="220"/>
      <c r="M518" s="221"/>
      <c r="N518" s="222"/>
      <c r="O518" s="222"/>
      <c r="P518" s="222"/>
      <c r="Q518" s="222"/>
      <c r="R518" s="222"/>
      <c r="S518" s="222"/>
      <c r="T518" s="223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T518" s="224" t="s">
        <v>125</v>
      </c>
      <c r="AU518" s="224" t="s">
        <v>83</v>
      </c>
      <c r="AV518" s="12" t="s">
        <v>81</v>
      </c>
      <c r="AW518" s="12" t="s">
        <v>127</v>
      </c>
      <c r="AX518" s="12" t="s">
        <v>73</v>
      </c>
      <c r="AY518" s="224" t="s">
        <v>115</v>
      </c>
    </row>
    <row r="519" s="12" customFormat="1">
      <c r="A519" s="12"/>
      <c r="B519" s="215"/>
      <c r="C519" s="216"/>
      <c r="D519" s="210" t="s">
        <v>125</v>
      </c>
      <c r="E519" s="217" t="s">
        <v>19</v>
      </c>
      <c r="F519" s="218" t="s">
        <v>701</v>
      </c>
      <c r="G519" s="216"/>
      <c r="H519" s="217" t="s">
        <v>19</v>
      </c>
      <c r="I519" s="219"/>
      <c r="J519" s="216"/>
      <c r="K519" s="216"/>
      <c r="L519" s="220"/>
      <c r="M519" s="221"/>
      <c r="N519" s="222"/>
      <c r="O519" s="222"/>
      <c r="P519" s="222"/>
      <c r="Q519" s="222"/>
      <c r="R519" s="222"/>
      <c r="S519" s="222"/>
      <c r="T519" s="223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T519" s="224" t="s">
        <v>125</v>
      </c>
      <c r="AU519" s="224" t="s">
        <v>83</v>
      </c>
      <c r="AV519" s="12" t="s">
        <v>81</v>
      </c>
      <c r="AW519" s="12" t="s">
        <v>127</v>
      </c>
      <c r="AX519" s="12" t="s">
        <v>73</v>
      </c>
      <c r="AY519" s="224" t="s">
        <v>115</v>
      </c>
    </row>
    <row r="520" s="12" customFormat="1">
      <c r="A520" s="12"/>
      <c r="B520" s="215"/>
      <c r="C520" s="216"/>
      <c r="D520" s="210" t="s">
        <v>125</v>
      </c>
      <c r="E520" s="217" t="s">
        <v>19</v>
      </c>
      <c r="F520" s="218" t="s">
        <v>702</v>
      </c>
      <c r="G520" s="216"/>
      <c r="H520" s="217" t="s">
        <v>19</v>
      </c>
      <c r="I520" s="219"/>
      <c r="J520" s="216"/>
      <c r="K520" s="216"/>
      <c r="L520" s="220"/>
      <c r="M520" s="221"/>
      <c r="N520" s="222"/>
      <c r="O520" s="222"/>
      <c r="P520" s="222"/>
      <c r="Q520" s="222"/>
      <c r="R520" s="222"/>
      <c r="S520" s="222"/>
      <c r="T520" s="223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T520" s="224" t="s">
        <v>125</v>
      </c>
      <c r="AU520" s="224" t="s">
        <v>83</v>
      </c>
      <c r="AV520" s="12" t="s">
        <v>81</v>
      </c>
      <c r="AW520" s="12" t="s">
        <v>127</v>
      </c>
      <c r="AX520" s="12" t="s">
        <v>73</v>
      </c>
      <c r="AY520" s="224" t="s">
        <v>115</v>
      </c>
    </row>
    <row r="521" s="12" customFormat="1">
      <c r="A521" s="12"/>
      <c r="B521" s="215"/>
      <c r="C521" s="216"/>
      <c r="D521" s="210" t="s">
        <v>125</v>
      </c>
      <c r="E521" s="217" t="s">
        <v>19</v>
      </c>
      <c r="F521" s="218" t="s">
        <v>846</v>
      </c>
      <c r="G521" s="216"/>
      <c r="H521" s="217" t="s">
        <v>19</v>
      </c>
      <c r="I521" s="219"/>
      <c r="J521" s="216"/>
      <c r="K521" s="216"/>
      <c r="L521" s="220"/>
      <c r="M521" s="221"/>
      <c r="N521" s="222"/>
      <c r="O521" s="222"/>
      <c r="P521" s="222"/>
      <c r="Q521" s="222"/>
      <c r="R521" s="222"/>
      <c r="S521" s="222"/>
      <c r="T521" s="223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T521" s="224" t="s">
        <v>125</v>
      </c>
      <c r="AU521" s="224" t="s">
        <v>83</v>
      </c>
      <c r="AV521" s="12" t="s">
        <v>81</v>
      </c>
      <c r="AW521" s="12" t="s">
        <v>127</v>
      </c>
      <c r="AX521" s="12" t="s">
        <v>73</v>
      </c>
      <c r="AY521" s="224" t="s">
        <v>115</v>
      </c>
    </row>
    <row r="522" s="12" customFormat="1">
      <c r="A522" s="12"/>
      <c r="B522" s="215"/>
      <c r="C522" s="216"/>
      <c r="D522" s="210" t="s">
        <v>125</v>
      </c>
      <c r="E522" s="217" t="s">
        <v>19</v>
      </c>
      <c r="F522" s="218" t="s">
        <v>704</v>
      </c>
      <c r="G522" s="216"/>
      <c r="H522" s="217" t="s">
        <v>19</v>
      </c>
      <c r="I522" s="219"/>
      <c r="J522" s="216"/>
      <c r="K522" s="216"/>
      <c r="L522" s="220"/>
      <c r="M522" s="221"/>
      <c r="N522" s="222"/>
      <c r="O522" s="222"/>
      <c r="P522" s="222"/>
      <c r="Q522" s="222"/>
      <c r="R522" s="222"/>
      <c r="S522" s="222"/>
      <c r="T522" s="223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T522" s="224" t="s">
        <v>125</v>
      </c>
      <c r="AU522" s="224" t="s">
        <v>83</v>
      </c>
      <c r="AV522" s="12" t="s">
        <v>81</v>
      </c>
      <c r="AW522" s="12" t="s">
        <v>127</v>
      </c>
      <c r="AX522" s="12" t="s">
        <v>73</v>
      </c>
      <c r="AY522" s="224" t="s">
        <v>115</v>
      </c>
    </row>
    <row r="523" s="13" customFormat="1">
      <c r="A523" s="13"/>
      <c r="B523" s="225"/>
      <c r="C523" s="226"/>
      <c r="D523" s="210" t="s">
        <v>125</v>
      </c>
      <c r="E523" s="227" t="s">
        <v>19</v>
      </c>
      <c r="F523" s="228" t="s">
        <v>847</v>
      </c>
      <c r="G523" s="226"/>
      <c r="H523" s="229">
        <v>54.659999999999997</v>
      </c>
      <c r="I523" s="230"/>
      <c r="J523" s="226"/>
      <c r="K523" s="226"/>
      <c r="L523" s="231"/>
      <c r="M523" s="232"/>
      <c r="N523" s="233"/>
      <c r="O523" s="233"/>
      <c r="P523" s="233"/>
      <c r="Q523" s="233"/>
      <c r="R523" s="233"/>
      <c r="S523" s="233"/>
      <c r="T523" s="23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5" t="s">
        <v>125</v>
      </c>
      <c r="AU523" s="235" t="s">
        <v>83</v>
      </c>
      <c r="AV523" s="13" t="s">
        <v>83</v>
      </c>
      <c r="AW523" s="13" t="s">
        <v>127</v>
      </c>
      <c r="AX523" s="13" t="s">
        <v>81</v>
      </c>
      <c r="AY523" s="235" t="s">
        <v>115</v>
      </c>
    </row>
    <row r="524" s="2" customFormat="1" ht="16.5" customHeight="1">
      <c r="A524" s="39"/>
      <c r="B524" s="40"/>
      <c r="C524" s="197" t="s">
        <v>848</v>
      </c>
      <c r="D524" s="197" t="s">
        <v>116</v>
      </c>
      <c r="E524" s="198" t="s">
        <v>849</v>
      </c>
      <c r="F524" s="199" t="s">
        <v>850</v>
      </c>
      <c r="G524" s="200" t="s">
        <v>304</v>
      </c>
      <c r="H524" s="201">
        <v>18.718</v>
      </c>
      <c r="I524" s="202"/>
      <c r="J524" s="203">
        <f>ROUND(I524*H524,2)</f>
        <v>0</v>
      </c>
      <c r="K524" s="199" t="s">
        <v>19</v>
      </c>
      <c r="L524" s="45"/>
      <c r="M524" s="204" t="s">
        <v>19</v>
      </c>
      <c r="N524" s="205" t="s">
        <v>44</v>
      </c>
      <c r="O524" s="85"/>
      <c r="P524" s="206">
        <f>O524*H524</f>
        <v>0</v>
      </c>
      <c r="Q524" s="206">
        <v>0</v>
      </c>
      <c r="R524" s="206">
        <f>Q524*H524</f>
        <v>0</v>
      </c>
      <c r="S524" s="206">
        <v>0</v>
      </c>
      <c r="T524" s="207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08" t="s">
        <v>114</v>
      </c>
      <c r="AT524" s="208" t="s">
        <v>116</v>
      </c>
      <c r="AU524" s="208" t="s">
        <v>83</v>
      </c>
      <c r="AY524" s="18" t="s">
        <v>115</v>
      </c>
      <c r="BE524" s="209">
        <f>IF(N524="základní",J524,0)</f>
        <v>0</v>
      </c>
      <c r="BF524" s="209">
        <f>IF(N524="snížená",J524,0)</f>
        <v>0</v>
      </c>
      <c r="BG524" s="209">
        <f>IF(N524="zákl. přenesená",J524,0)</f>
        <v>0</v>
      </c>
      <c r="BH524" s="209">
        <f>IF(N524="sníž. přenesená",J524,0)</f>
        <v>0</v>
      </c>
      <c r="BI524" s="209">
        <f>IF(N524="nulová",J524,0)</f>
        <v>0</v>
      </c>
      <c r="BJ524" s="18" t="s">
        <v>81</v>
      </c>
      <c r="BK524" s="209">
        <f>ROUND(I524*H524,2)</f>
        <v>0</v>
      </c>
      <c r="BL524" s="18" t="s">
        <v>114</v>
      </c>
      <c r="BM524" s="208" t="s">
        <v>851</v>
      </c>
    </row>
    <row r="525" s="12" customFormat="1">
      <c r="A525" s="12"/>
      <c r="B525" s="215"/>
      <c r="C525" s="216"/>
      <c r="D525" s="210" t="s">
        <v>125</v>
      </c>
      <c r="E525" s="217" t="s">
        <v>19</v>
      </c>
      <c r="F525" s="218" t="s">
        <v>306</v>
      </c>
      <c r="G525" s="216"/>
      <c r="H525" s="217" t="s">
        <v>19</v>
      </c>
      <c r="I525" s="219"/>
      <c r="J525" s="216"/>
      <c r="K525" s="216"/>
      <c r="L525" s="220"/>
      <c r="M525" s="221"/>
      <c r="N525" s="222"/>
      <c r="O525" s="222"/>
      <c r="P525" s="222"/>
      <c r="Q525" s="222"/>
      <c r="R525" s="222"/>
      <c r="S525" s="222"/>
      <c r="T525" s="223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T525" s="224" t="s">
        <v>125</v>
      </c>
      <c r="AU525" s="224" t="s">
        <v>83</v>
      </c>
      <c r="AV525" s="12" t="s">
        <v>81</v>
      </c>
      <c r="AW525" s="12" t="s">
        <v>127</v>
      </c>
      <c r="AX525" s="12" t="s">
        <v>73</v>
      </c>
      <c r="AY525" s="224" t="s">
        <v>115</v>
      </c>
    </row>
    <row r="526" s="12" customFormat="1">
      <c r="A526" s="12"/>
      <c r="B526" s="215"/>
      <c r="C526" s="216"/>
      <c r="D526" s="210" t="s">
        <v>125</v>
      </c>
      <c r="E526" s="217" t="s">
        <v>19</v>
      </c>
      <c r="F526" s="218" t="s">
        <v>852</v>
      </c>
      <c r="G526" s="216"/>
      <c r="H526" s="217" t="s">
        <v>19</v>
      </c>
      <c r="I526" s="219"/>
      <c r="J526" s="216"/>
      <c r="K526" s="216"/>
      <c r="L526" s="220"/>
      <c r="M526" s="221"/>
      <c r="N526" s="222"/>
      <c r="O526" s="222"/>
      <c r="P526" s="222"/>
      <c r="Q526" s="222"/>
      <c r="R526" s="222"/>
      <c r="S526" s="222"/>
      <c r="T526" s="223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T526" s="224" t="s">
        <v>125</v>
      </c>
      <c r="AU526" s="224" t="s">
        <v>83</v>
      </c>
      <c r="AV526" s="12" t="s">
        <v>81</v>
      </c>
      <c r="AW526" s="12" t="s">
        <v>127</v>
      </c>
      <c r="AX526" s="12" t="s">
        <v>73</v>
      </c>
      <c r="AY526" s="224" t="s">
        <v>115</v>
      </c>
    </row>
    <row r="527" s="13" customFormat="1">
      <c r="A527" s="13"/>
      <c r="B527" s="225"/>
      <c r="C527" s="226"/>
      <c r="D527" s="210" t="s">
        <v>125</v>
      </c>
      <c r="E527" s="227" t="s">
        <v>19</v>
      </c>
      <c r="F527" s="228" t="s">
        <v>853</v>
      </c>
      <c r="G527" s="226"/>
      <c r="H527" s="229">
        <v>9.9399999999999995</v>
      </c>
      <c r="I527" s="230"/>
      <c r="J527" s="226"/>
      <c r="K527" s="226"/>
      <c r="L527" s="231"/>
      <c r="M527" s="232"/>
      <c r="N527" s="233"/>
      <c r="O527" s="233"/>
      <c r="P527" s="233"/>
      <c r="Q527" s="233"/>
      <c r="R527" s="233"/>
      <c r="S527" s="233"/>
      <c r="T527" s="23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5" t="s">
        <v>125</v>
      </c>
      <c r="AU527" s="235" t="s">
        <v>83</v>
      </c>
      <c r="AV527" s="13" t="s">
        <v>83</v>
      </c>
      <c r="AW527" s="13" t="s">
        <v>127</v>
      </c>
      <c r="AX527" s="13" t="s">
        <v>73</v>
      </c>
      <c r="AY527" s="235" t="s">
        <v>115</v>
      </c>
    </row>
    <row r="528" s="12" customFormat="1">
      <c r="A528" s="12"/>
      <c r="B528" s="215"/>
      <c r="C528" s="216"/>
      <c r="D528" s="210" t="s">
        <v>125</v>
      </c>
      <c r="E528" s="217" t="s">
        <v>19</v>
      </c>
      <c r="F528" s="218" t="s">
        <v>854</v>
      </c>
      <c r="G528" s="216"/>
      <c r="H528" s="217" t="s">
        <v>19</v>
      </c>
      <c r="I528" s="219"/>
      <c r="J528" s="216"/>
      <c r="K528" s="216"/>
      <c r="L528" s="220"/>
      <c r="M528" s="221"/>
      <c r="N528" s="222"/>
      <c r="O528" s="222"/>
      <c r="P528" s="222"/>
      <c r="Q528" s="222"/>
      <c r="R528" s="222"/>
      <c r="S528" s="222"/>
      <c r="T528" s="223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T528" s="224" t="s">
        <v>125</v>
      </c>
      <c r="AU528" s="224" t="s">
        <v>83</v>
      </c>
      <c r="AV528" s="12" t="s">
        <v>81</v>
      </c>
      <c r="AW528" s="12" t="s">
        <v>127</v>
      </c>
      <c r="AX528" s="12" t="s">
        <v>73</v>
      </c>
      <c r="AY528" s="224" t="s">
        <v>115</v>
      </c>
    </row>
    <row r="529" s="13" customFormat="1">
      <c r="A529" s="13"/>
      <c r="B529" s="225"/>
      <c r="C529" s="226"/>
      <c r="D529" s="210" t="s">
        <v>125</v>
      </c>
      <c r="E529" s="227" t="s">
        <v>19</v>
      </c>
      <c r="F529" s="228" t="s">
        <v>855</v>
      </c>
      <c r="G529" s="226"/>
      <c r="H529" s="229">
        <v>8.7779999999999987</v>
      </c>
      <c r="I529" s="230"/>
      <c r="J529" s="226"/>
      <c r="K529" s="226"/>
      <c r="L529" s="231"/>
      <c r="M529" s="232"/>
      <c r="N529" s="233"/>
      <c r="O529" s="233"/>
      <c r="P529" s="233"/>
      <c r="Q529" s="233"/>
      <c r="R529" s="233"/>
      <c r="S529" s="233"/>
      <c r="T529" s="23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5" t="s">
        <v>125</v>
      </c>
      <c r="AU529" s="235" t="s">
        <v>83</v>
      </c>
      <c r="AV529" s="13" t="s">
        <v>83</v>
      </c>
      <c r="AW529" s="13" t="s">
        <v>127</v>
      </c>
      <c r="AX529" s="13" t="s">
        <v>73</v>
      </c>
      <c r="AY529" s="235" t="s">
        <v>115</v>
      </c>
    </row>
    <row r="530" s="15" customFormat="1">
      <c r="A530" s="15"/>
      <c r="B530" s="247"/>
      <c r="C530" s="248"/>
      <c r="D530" s="210" t="s">
        <v>125</v>
      </c>
      <c r="E530" s="249" t="s">
        <v>19</v>
      </c>
      <c r="F530" s="250" t="s">
        <v>252</v>
      </c>
      <c r="G530" s="248"/>
      <c r="H530" s="251">
        <v>18.717999999999996</v>
      </c>
      <c r="I530" s="252"/>
      <c r="J530" s="248"/>
      <c r="K530" s="248"/>
      <c r="L530" s="253"/>
      <c r="M530" s="254"/>
      <c r="N530" s="255"/>
      <c r="O530" s="255"/>
      <c r="P530" s="255"/>
      <c r="Q530" s="255"/>
      <c r="R530" s="255"/>
      <c r="S530" s="255"/>
      <c r="T530" s="256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57" t="s">
        <v>125</v>
      </c>
      <c r="AU530" s="257" t="s">
        <v>83</v>
      </c>
      <c r="AV530" s="15" t="s">
        <v>114</v>
      </c>
      <c r="AW530" s="15" t="s">
        <v>127</v>
      </c>
      <c r="AX530" s="15" t="s">
        <v>81</v>
      </c>
      <c r="AY530" s="257" t="s">
        <v>115</v>
      </c>
    </row>
    <row r="531" s="2" customFormat="1" ht="16.5" customHeight="1">
      <c r="A531" s="39"/>
      <c r="B531" s="40"/>
      <c r="C531" s="197" t="s">
        <v>856</v>
      </c>
      <c r="D531" s="197" t="s">
        <v>116</v>
      </c>
      <c r="E531" s="198" t="s">
        <v>857</v>
      </c>
      <c r="F531" s="199" t="s">
        <v>858</v>
      </c>
      <c r="G531" s="200" t="s">
        <v>304</v>
      </c>
      <c r="H531" s="201">
        <v>44.725999999999999</v>
      </c>
      <c r="I531" s="202"/>
      <c r="J531" s="203">
        <f>ROUND(I531*H531,2)</f>
        <v>0</v>
      </c>
      <c r="K531" s="199" t="s">
        <v>19</v>
      </c>
      <c r="L531" s="45"/>
      <c r="M531" s="204" t="s">
        <v>19</v>
      </c>
      <c r="N531" s="205" t="s">
        <v>44</v>
      </c>
      <c r="O531" s="85"/>
      <c r="P531" s="206">
        <f>O531*H531</f>
        <v>0</v>
      </c>
      <c r="Q531" s="206">
        <v>0</v>
      </c>
      <c r="R531" s="206">
        <f>Q531*H531</f>
        <v>0</v>
      </c>
      <c r="S531" s="206">
        <v>0</v>
      </c>
      <c r="T531" s="207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08" t="s">
        <v>114</v>
      </c>
      <c r="AT531" s="208" t="s">
        <v>116</v>
      </c>
      <c r="AU531" s="208" t="s">
        <v>83</v>
      </c>
      <c r="AY531" s="18" t="s">
        <v>115</v>
      </c>
      <c r="BE531" s="209">
        <f>IF(N531="základní",J531,0)</f>
        <v>0</v>
      </c>
      <c r="BF531" s="209">
        <f>IF(N531="snížená",J531,0)</f>
        <v>0</v>
      </c>
      <c r="BG531" s="209">
        <f>IF(N531="zákl. přenesená",J531,0)</f>
        <v>0</v>
      </c>
      <c r="BH531" s="209">
        <f>IF(N531="sníž. přenesená",J531,0)</f>
        <v>0</v>
      </c>
      <c r="BI531" s="209">
        <f>IF(N531="nulová",J531,0)</f>
        <v>0</v>
      </c>
      <c r="BJ531" s="18" t="s">
        <v>81</v>
      </c>
      <c r="BK531" s="209">
        <f>ROUND(I531*H531,2)</f>
        <v>0</v>
      </c>
      <c r="BL531" s="18" t="s">
        <v>114</v>
      </c>
      <c r="BM531" s="208" t="s">
        <v>859</v>
      </c>
    </row>
    <row r="532" s="12" customFormat="1">
      <c r="A532" s="12"/>
      <c r="B532" s="215"/>
      <c r="C532" s="216"/>
      <c r="D532" s="210" t="s">
        <v>125</v>
      </c>
      <c r="E532" s="217" t="s">
        <v>19</v>
      </c>
      <c r="F532" s="218" t="s">
        <v>306</v>
      </c>
      <c r="G532" s="216"/>
      <c r="H532" s="217" t="s">
        <v>19</v>
      </c>
      <c r="I532" s="219"/>
      <c r="J532" s="216"/>
      <c r="K532" s="216"/>
      <c r="L532" s="220"/>
      <c r="M532" s="221"/>
      <c r="N532" s="222"/>
      <c r="O532" s="222"/>
      <c r="P532" s="222"/>
      <c r="Q532" s="222"/>
      <c r="R532" s="222"/>
      <c r="S532" s="222"/>
      <c r="T532" s="223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T532" s="224" t="s">
        <v>125</v>
      </c>
      <c r="AU532" s="224" t="s">
        <v>83</v>
      </c>
      <c r="AV532" s="12" t="s">
        <v>81</v>
      </c>
      <c r="AW532" s="12" t="s">
        <v>127</v>
      </c>
      <c r="AX532" s="12" t="s">
        <v>73</v>
      </c>
      <c r="AY532" s="224" t="s">
        <v>115</v>
      </c>
    </row>
    <row r="533" s="12" customFormat="1">
      <c r="A533" s="12"/>
      <c r="B533" s="215"/>
      <c r="C533" s="216"/>
      <c r="D533" s="210" t="s">
        <v>125</v>
      </c>
      <c r="E533" s="217" t="s">
        <v>19</v>
      </c>
      <c r="F533" s="218" t="s">
        <v>860</v>
      </c>
      <c r="G533" s="216"/>
      <c r="H533" s="217" t="s">
        <v>19</v>
      </c>
      <c r="I533" s="219"/>
      <c r="J533" s="216"/>
      <c r="K533" s="216"/>
      <c r="L533" s="220"/>
      <c r="M533" s="221"/>
      <c r="N533" s="222"/>
      <c r="O533" s="222"/>
      <c r="P533" s="222"/>
      <c r="Q533" s="222"/>
      <c r="R533" s="222"/>
      <c r="S533" s="222"/>
      <c r="T533" s="223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T533" s="224" t="s">
        <v>125</v>
      </c>
      <c r="AU533" s="224" t="s">
        <v>83</v>
      </c>
      <c r="AV533" s="12" t="s">
        <v>81</v>
      </c>
      <c r="AW533" s="12" t="s">
        <v>127</v>
      </c>
      <c r="AX533" s="12" t="s">
        <v>73</v>
      </c>
      <c r="AY533" s="224" t="s">
        <v>115</v>
      </c>
    </row>
    <row r="534" s="12" customFormat="1">
      <c r="A534" s="12"/>
      <c r="B534" s="215"/>
      <c r="C534" s="216"/>
      <c r="D534" s="210" t="s">
        <v>125</v>
      </c>
      <c r="E534" s="217" t="s">
        <v>19</v>
      </c>
      <c r="F534" s="218" t="s">
        <v>861</v>
      </c>
      <c r="G534" s="216"/>
      <c r="H534" s="217" t="s">
        <v>19</v>
      </c>
      <c r="I534" s="219"/>
      <c r="J534" s="216"/>
      <c r="K534" s="216"/>
      <c r="L534" s="220"/>
      <c r="M534" s="221"/>
      <c r="N534" s="222"/>
      <c r="O534" s="222"/>
      <c r="P534" s="222"/>
      <c r="Q534" s="222"/>
      <c r="R534" s="222"/>
      <c r="S534" s="222"/>
      <c r="T534" s="223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T534" s="224" t="s">
        <v>125</v>
      </c>
      <c r="AU534" s="224" t="s">
        <v>83</v>
      </c>
      <c r="AV534" s="12" t="s">
        <v>81</v>
      </c>
      <c r="AW534" s="12" t="s">
        <v>127</v>
      </c>
      <c r="AX534" s="12" t="s">
        <v>73</v>
      </c>
      <c r="AY534" s="224" t="s">
        <v>115</v>
      </c>
    </row>
    <row r="535" s="13" customFormat="1">
      <c r="A535" s="13"/>
      <c r="B535" s="225"/>
      <c r="C535" s="226"/>
      <c r="D535" s="210" t="s">
        <v>125</v>
      </c>
      <c r="E535" s="227" t="s">
        <v>19</v>
      </c>
      <c r="F535" s="228" t="s">
        <v>862</v>
      </c>
      <c r="G535" s="226"/>
      <c r="H535" s="229">
        <v>26.280000000000001</v>
      </c>
      <c r="I535" s="230"/>
      <c r="J535" s="226"/>
      <c r="K535" s="226"/>
      <c r="L535" s="231"/>
      <c r="M535" s="232"/>
      <c r="N535" s="233"/>
      <c r="O535" s="233"/>
      <c r="P535" s="233"/>
      <c r="Q535" s="233"/>
      <c r="R535" s="233"/>
      <c r="S535" s="233"/>
      <c r="T535" s="234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5" t="s">
        <v>125</v>
      </c>
      <c r="AU535" s="235" t="s">
        <v>83</v>
      </c>
      <c r="AV535" s="13" t="s">
        <v>83</v>
      </c>
      <c r="AW535" s="13" t="s">
        <v>127</v>
      </c>
      <c r="AX535" s="13" t="s">
        <v>73</v>
      </c>
      <c r="AY535" s="235" t="s">
        <v>115</v>
      </c>
    </row>
    <row r="536" s="12" customFormat="1">
      <c r="A536" s="12"/>
      <c r="B536" s="215"/>
      <c r="C536" s="216"/>
      <c r="D536" s="210" t="s">
        <v>125</v>
      </c>
      <c r="E536" s="217" t="s">
        <v>19</v>
      </c>
      <c r="F536" s="218" t="s">
        <v>863</v>
      </c>
      <c r="G536" s="216"/>
      <c r="H536" s="217" t="s">
        <v>19</v>
      </c>
      <c r="I536" s="219"/>
      <c r="J536" s="216"/>
      <c r="K536" s="216"/>
      <c r="L536" s="220"/>
      <c r="M536" s="221"/>
      <c r="N536" s="222"/>
      <c r="O536" s="222"/>
      <c r="P536" s="222"/>
      <c r="Q536" s="222"/>
      <c r="R536" s="222"/>
      <c r="S536" s="222"/>
      <c r="T536" s="223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T536" s="224" t="s">
        <v>125</v>
      </c>
      <c r="AU536" s="224" t="s">
        <v>83</v>
      </c>
      <c r="AV536" s="12" t="s">
        <v>81</v>
      </c>
      <c r="AW536" s="12" t="s">
        <v>127</v>
      </c>
      <c r="AX536" s="12" t="s">
        <v>73</v>
      </c>
      <c r="AY536" s="224" t="s">
        <v>115</v>
      </c>
    </row>
    <row r="537" s="13" customFormat="1">
      <c r="A537" s="13"/>
      <c r="B537" s="225"/>
      <c r="C537" s="226"/>
      <c r="D537" s="210" t="s">
        <v>125</v>
      </c>
      <c r="E537" s="227" t="s">
        <v>19</v>
      </c>
      <c r="F537" s="228" t="s">
        <v>864</v>
      </c>
      <c r="G537" s="226"/>
      <c r="H537" s="229">
        <v>5.6799999999999997</v>
      </c>
      <c r="I537" s="230"/>
      <c r="J537" s="226"/>
      <c r="K537" s="226"/>
      <c r="L537" s="231"/>
      <c r="M537" s="232"/>
      <c r="N537" s="233"/>
      <c r="O537" s="233"/>
      <c r="P537" s="233"/>
      <c r="Q537" s="233"/>
      <c r="R537" s="233"/>
      <c r="S537" s="233"/>
      <c r="T537" s="23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5" t="s">
        <v>125</v>
      </c>
      <c r="AU537" s="235" t="s">
        <v>83</v>
      </c>
      <c r="AV537" s="13" t="s">
        <v>83</v>
      </c>
      <c r="AW537" s="13" t="s">
        <v>127</v>
      </c>
      <c r="AX537" s="13" t="s">
        <v>73</v>
      </c>
      <c r="AY537" s="235" t="s">
        <v>115</v>
      </c>
    </row>
    <row r="538" s="12" customFormat="1">
      <c r="A538" s="12"/>
      <c r="B538" s="215"/>
      <c r="C538" s="216"/>
      <c r="D538" s="210" t="s">
        <v>125</v>
      </c>
      <c r="E538" s="217" t="s">
        <v>19</v>
      </c>
      <c r="F538" s="218" t="s">
        <v>865</v>
      </c>
      <c r="G538" s="216"/>
      <c r="H538" s="217" t="s">
        <v>19</v>
      </c>
      <c r="I538" s="219"/>
      <c r="J538" s="216"/>
      <c r="K538" s="216"/>
      <c r="L538" s="220"/>
      <c r="M538" s="221"/>
      <c r="N538" s="222"/>
      <c r="O538" s="222"/>
      <c r="P538" s="222"/>
      <c r="Q538" s="222"/>
      <c r="R538" s="222"/>
      <c r="S538" s="222"/>
      <c r="T538" s="223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T538" s="224" t="s">
        <v>125</v>
      </c>
      <c r="AU538" s="224" t="s">
        <v>83</v>
      </c>
      <c r="AV538" s="12" t="s">
        <v>81</v>
      </c>
      <c r="AW538" s="12" t="s">
        <v>127</v>
      </c>
      <c r="AX538" s="12" t="s">
        <v>73</v>
      </c>
      <c r="AY538" s="224" t="s">
        <v>115</v>
      </c>
    </row>
    <row r="539" s="13" customFormat="1">
      <c r="A539" s="13"/>
      <c r="B539" s="225"/>
      <c r="C539" s="226"/>
      <c r="D539" s="210" t="s">
        <v>125</v>
      </c>
      <c r="E539" s="227" t="s">
        <v>19</v>
      </c>
      <c r="F539" s="228" t="s">
        <v>866</v>
      </c>
      <c r="G539" s="226"/>
      <c r="H539" s="229">
        <v>4.2880000000000003</v>
      </c>
      <c r="I539" s="230"/>
      <c r="J539" s="226"/>
      <c r="K539" s="226"/>
      <c r="L539" s="231"/>
      <c r="M539" s="232"/>
      <c r="N539" s="233"/>
      <c r="O539" s="233"/>
      <c r="P539" s="233"/>
      <c r="Q539" s="233"/>
      <c r="R539" s="233"/>
      <c r="S539" s="233"/>
      <c r="T539" s="23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5" t="s">
        <v>125</v>
      </c>
      <c r="AU539" s="235" t="s">
        <v>83</v>
      </c>
      <c r="AV539" s="13" t="s">
        <v>83</v>
      </c>
      <c r="AW539" s="13" t="s">
        <v>127</v>
      </c>
      <c r="AX539" s="13" t="s">
        <v>73</v>
      </c>
      <c r="AY539" s="235" t="s">
        <v>115</v>
      </c>
    </row>
    <row r="540" s="12" customFormat="1">
      <c r="A540" s="12"/>
      <c r="B540" s="215"/>
      <c r="C540" s="216"/>
      <c r="D540" s="210" t="s">
        <v>125</v>
      </c>
      <c r="E540" s="217" t="s">
        <v>19</v>
      </c>
      <c r="F540" s="218" t="s">
        <v>867</v>
      </c>
      <c r="G540" s="216"/>
      <c r="H540" s="217" t="s">
        <v>19</v>
      </c>
      <c r="I540" s="219"/>
      <c r="J540" s="216"/>
      <c r="K540" s="216"/>
      <c r="L540" s="220"/>
      <c r="M540" s="221"/>
      <c r="N540" s="222"/>
      <c r="O540" s="222"/>
      <c r="P540" s="222"/>
      <c r="Q540" s="222"/>
      <c r="R540" s="222"/>
      <c r="S540" s="222"/>
      <c r="T540" s="223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T540" s="224" t="s">
        <v>125</v>
      </c>
      <c r="AU540" s="224" t="s">
        <v>83</v>
      </c>
      <c r="AV540" s="12" t="s">
        <v>81</v>
      </c>
      <c r="AW540" s="12" t="s">
        <v>127</v>
      </c>
      <c r="AX540" s="12" t="s">
        <v>73</v>
      </c>
      <c r="AY540" s="224" t="s">
        <v>115</v>
      </c>
    </row>
    <row r="541" s="13" customFormat="1">
      <c r="A541" s="13"/>
      <c r="B541" s="225"/>
      <c r="C541" s="226"/>
      <c r="D541" s="210" t="s">
        <v>125</v>
      </c>
      <c r="E541" s="227" t="s">
        <v>19</v>
      </c>
      <c r="F541" s="228" t="s">
        <v>868</v>
      </c>
      <c r="G541" s="226"/>
      <c r="H541" s="229">
        <v>8.4779999999999998</v>
      </c>
      <c r="I541" s="230"/>
      <c r="J541" s="226"/>
      <c r="K541" s="226"/>
      <c r="L541" s="231"/>
      <c r="M541" s="232"/>
      <c r="N541" s="233"/>
      <c r="O541" s="233"/>
      <c r="P541" s="233"/>
      <c r="Q541" s="233"/>
      <c r="R541" s="233"/>
      <c r="S541" s="233"/>
      <c r="T541" s="234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5" t="s">
        <v>125</v>
      </c>
      <c r="AU541" s="235" t="s">
        <v>83</v>
      </c>
      <c r="AV541" s="13" t="s">
        <v>83</v>
      </c>
      <c r="AW541" s="13" t="s">
        <v>127</v>
      </c>
      <c r="AX541" s="13" t="s">
        <v>73</v>
      </c>
      <c r="AY541" s="235" t="s">
        <v>115</v>
      </c>
    </row>
    <row r="542" s="15" customFormat="1">
      <c r="A542" s="15"/>
      <c r="B542" s="247"/>
      <c r="C542" s="248"/>
      <c r="D542" s="210" t="s">
        <v>125</v>
      </c>
      <c r="E542" s="249" t="s">
        <v>19</v>
      </c>
      <c r="F542" s="250" t="s">
        <v>252</v>
      </c>
      <c r="G542" s="248"/>
      <c r="H542" s="251">
        <v>44.726000000000006</v>
      </c>
      <c r="I542" s="252"/>
      <c r="J542" s="248"/>
      <c r="K542" s="248"/>
      <c r="L542" s="253"/>
      <c r="M542" s="254"/>
      <c r="N542" s="255"/>
      <c r="O542" s="255"/>
      <c r="P542" s="255"/>
      <c r="Q542" s="255"/>
      <c r="R542" s="255"/>
      <c r="S542" s="255"/>
      <c r="T542" s="256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57" t="s">
        <v>125</v>
      </c>
      <c r="AU542" s="257" t="s">
        <v>83</v>
      </c>
      <c r="AV542" s="15" t="s">
        <v>114</v>
      </c>
      <c r="AW542" s="15" t="s">
        <v>127</v>
      </c>
      <c r="AX542" s="15" t="s">
        <v>81</v>
      </c>
      <c r="AY542" s="257" t="s">
        <v>115</v>
      </c>
    </row>
    <row r="543" s="2" customFormat="1" ht="16.5" customHeight="1">
      <c r="A543" s="39"/>
      <c r="B543" s="40"/>
      <c r="C543" s="197" t="s">
        <v>869</v>
      </c>
      <c r="D543" s="197" t="s">
        <v>116</v>
      </c>
      <c r="E543" s="198" t="s">
        <v>870</v>
      </c>
      <c r="F543" s="199" t="s">
        <v>871</v>
      </c>
      <c r="G543" s="200" t="s">
        <v>389</v>
      </c>
      <c r="H543" s="201">
        <v>70.400000000000006</v>
      </c>
      <c r="I543" s="202"/>
      <c r="J543" s="203">
        <f>ROUND(I543*H543,2)</f>
        <v>0</v>
      </c>
      <c r="K543" s="199" t="s">
        <v>120</v>
      </c>
      <c r="L543" s="45"/>
      <c r="M543" s="204" t="s">
        <v>19</v>
      </c>
      <c r="N543" s="205" t="s">
        <v>44</v>
      </c>
      <c r="O543" s="85"/>
      <c r="P543" s="206">
        <f>O543*H543</f>
        <v>0</v>
      </c>
      <c r="Q543" s="206">
        <v>0</v>
      </c>
      <c r="R543" s="206">
        <f>Q543*H543</f>
        <v>0</v>
      </c>
      <c r="S543" s="206">
        <v>0</v>
      </c>
      <c r="T543" s="207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08" t="s">
        <v>114</v>
      </c>
      <c r="AT543" s="208" t="s">
        <v>116</v>
      </c>
      <c r="AU543" s="208" t="s">
        <v>83</v>
      </c>
      <c r="AY543" s="18" t="s">
        <v>115</v>
      </c>
      <c r="BE543" s="209">
        <f>IF(N543="základní",J543,0)</f>
        <v>0</v>
      </c>
      <c r="BF543" s="209">
        <f>IF(N543="snížená",J543,0)</f>
        <v>0</v>
      </c>
      <c r="BG543" s="209">
        <f>IF(N543="zákl. přenesená",J543,0)</f>
        <v>0</v>
      </c>
      <c r="BH543" s="209">
        <f>IF(N543="sníž. přenesená",J543,0)</f>
        <v>0</v>
      </c>
      <c r="BI543" s="209">
        <f>IF(N543="nulová",J543,0)</f>
        <v>0</v>
      </c>
      <c r="BJ543" s="18" t="s">
        <v>81</v>
      </c>
      <c r="BK543" s="209">
        <f>ROUND(I543*H543,2)</f>
        <v>0</v>
      </c>
      <c r="BL543" s="18" t="s">
        <v>114</v>
      </c>
      <c r="BM543" s="208" t="s">
        <v>872</v>
      </c>
    </row>
    <row r="544" s="2" customFormat="1">
      <c r="A544" s="39"/>
      <c r="B544" s="40"/>
      <c r="C544" s="41"/>
      <c r="D544" s="210" t="s">
        <v>123</v>
      </c>
      <c r="E544" s="41"/>
      <c r="F544" s="211" t="s">
        <v>873</v>
      </c>
      <c r="G544" s="41"/>
      <c r="H544" s="41"/>
      <c r="I544" s="212"/>
      <c r="J544" s="41"/>
      <c r="K544" s="41"/>
      <c r="L544" s="45"/>
      <c r="M544" s="213"/>
      <c r="N544" s="214"/>
      <c r="O544" s="85"/>
      <c r="P544" s="85"/>
      <c r="Q544" s="85"/>
      <c r="R544" s="85"/>
      <c r="S544" s="85"/>
      <c r="T544" s="86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123</v>
      </c>
      <c r="AU544" s="18" t="s">
        <v>83</v>
      </c>
    </row>
    <row r="545" s="12" customFormat="1">
      <c r="A545" s="12"/>
      <c r="B545" s="215"/>
      <c r="C545" s="216"/>
      <c r="D545" s="210" t="s">
        <v>125</v>
      </c>
      <c r="E545" s="217" t="s">
        <v>19</v>
      </c>
      <c r="F545" s="218" t="s">
        <v>306</v>
      </c>
      <c r="G545" s="216"/>
      <c r="H545" s="217" t="s">
        <v>19</v>
      </c>
      <c r="I545" s="219"/>
      <c r="J545" s="216"/>
      <c r="K545" s="216"/>
      <c r="L545" s="220"/>
      <c r="M545" s="221"/>
      <c r="N545" s="222"/>
      <c r="O545" s="222"/>
      <c r="P545" s="222"/>
      <c r="Q545" s="222"/>
      <c r="R545" s="222"/>
      <c r="S545" s="222"/>
      <c r="T545" s="223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T545" s="224" t="s">
        <v>125</v>
      </c>
      <c r="AU545" s="224" t="s">
        <v>83</v>
      </c>
      <c r="AV545" s="12" t="s">
        <v>81</v>
      </c>
      <c r="AW545" s="12" t="s">
        <v>127</v>
      </c>
      <c r="AX545" s="12" t="s">
        <v>73</v>
      </c>
      <c r="AY545" s="224" t="s">
        <v>115</v>
      </c>
    </row>
    <row r="546" s="12" customFormat="1">
      <c r="A546" s="12"/>
      <c r="B546" s="215"/>
      <c r="C546" s="216"/>
      <c r="D546" s="210" t="s">
        <v>125</v>
      </c>
      <c r="E546" s="217" t="s">
        <v>19</v>
      </c>
      <c r="F546" s="218" t="s">
        <v>861</v>
      </c>
      <c r="G546" s="216"/>
      <c r="H546" s="217" t="s">
        <v>19</v>
      </c>
      <c r="I546" s="219"/>
      <c r="J546" s="216"/>
      <c r="K546" s="216"/>
      <c r="L546" s="220"/>
      <c r="M546" s="221"/>
      <c r="N546" s="222"/>
      <c r="O546" s="222"/>
      <c r="P546" s="222"/>
      <c r="Q546" s="222"/>
      <c r="R546" s="222"/>
      <c r="S546" s="222"/>
      <c r="T546" s="223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T546" s="224" t="s">
        <v>125</v>
      </c>
      <c r="AU546" s="224" t="s">
        <v>83</v>
      </c>
      <c r="AV546" s="12" t="s">
        <v>81</v>
      </c>
      <c r="AW546" s="12" t="s">
        <v>127</v>
      </c>
      <c r="AX546" s="12" t="s">
        <v>73</v>
      </c>
      <c r="AY546" s="224" t="s">
        <v>115</v>
      </c>
    </row>
    <row r="547" s="13" customFormat="1">
      <c r="A547" s="13"/>
      <c r="B547" s="225"/>
      <c r="C547" s="226"/>
      <c r="D547" s="210" t="s">
        <v>125</v>
      </c>
      <c r="E547" s="227" t="s">
        <v>19</v>
      </c>
      <c r="F547" s="228" t="s">
        <v>874</v>
      </c>
      <c r="G547" s="226"/>
      <c r="H547" s="229">
        <v>70.400000000000006</v>
      </c>
      <c r="I547" s="230"/>
      <c r="J547" s="226"/>
      <c r="K547" s="226"/>
      <c r="L547" s="231"/>
      <c r="M547" s="232"/>
      <c r="N547" s="233"/>
      <c r="O547" s="233"/>
      <c r="P547" s="233"/>
      <c r="Q547" s="233"/>
      <c r="R547" s="233"/>
      <c r="S547" s="233"/>
      <c r="T547" s="234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5" t="s">
        <v>125</v>
      </c>
      <c r="AU547" s="235" t="s">
        <v>83</v>
      </c>
      <c r="AV547" s="13" t="s">
        <v>83</v>
      </c>
      <c r="AW547" s="13" t="s">
        <v>127</v>
      </c>
      <c r="AX547" s="13" t="s">
        <v>81</v>
      </c>
      <c r="AY547" s="235" t="s">
        <v>115</v>
      </c>
    </row>
    <row r="548" s="11" customFormat="1" ht="25.92" customHeight="1">
      <c r="A548" s="11"/>
      <c r="B548" s="183"/>
      <c r="C548" s="184"/>
      <c r="D548" s="185" t="s">
        <v>72</v>
      </c>
      <c r="E548" s="186" t="s">
        <v>875</v>
      </c>
      <c r="F548" s="186" t="s">
        <v>876</v>
      </c>
      <c r="G548" s="184"/>
      <c r="H548" s="184"/>
      <c r="I548" s="187"/>
      <c r="J548" s="188">
        <f>BK548</f>
        <v>0</v>
      </c>
      <c r="K548" s="184"/>
      <c r="L548" s="189"/>
      <c r="M548" s="190"/>
      <c r="N548" s="191"/>
      <c r="O548" s="191"/>
      <c r="P548" s="192">
        <f>P549+P590+P596+P603</f>
        <v>0</v>
      </c>
      <c r="Q548" s="191"/>
      <c r="R548" s="192">
        <f>R549+R590+R596+R603</f>
        <v>0</v>
      </c>
      <c r="S548" s="191"/>
      <c r="T548" s="193">
        <f>T549+T590+T596+T603</f>
        <v>0</v>
      </c>
      <c r="U548" s="11"/>
      <c r="V548" s="11"/>
      <c r="W548" s="11"/>
      <c r="X548" s="11"/>
      <c r="Y548" s="11"/>
      <c r="Z548" s="11"/>
      <c r="AA548" s="11"/>
      <c r="AB548" s="11"/>
      <c r="AC548" s="11"/>
      <c r="AD548" s="11"/>
      <c r="AE548" s="11"/>
      <c r="AR548" s="194" t="s">
        <v>83</v>
      </c>
      <c r="AT548" s="195" t="s">
        <v>72</v>
      </c>
      <c r="AU548" s="195" t="s">
        <v>73</v>
      </c>
      <c r="AY548" s="194" t="s">
        <v>115</v>
      </c>
      <c r="BK548" s="196">
        <f>BK549+BK590+BK596+BK603</f>
        <v>0</v>
      </c>
    </row>
    <row r="549" s="11" customFormat="1" ht="22.8" customHeight="1">
      <c r="A549" s="11"/>
      <c r="B549" s="183"/>
      <c r="C549" s="184"/>
      <c r="D549" s="185" t="s">
        <v>72</v>
      </c>
      <c r="E549" s="245" t="s">
        <v>877</v>
      </c>
      <c r="F549" s="245" t="s">
        <v>878</v>
      </c>
      <c r="G549" s="184"/>
      <c r="H549" s="184"/>
      <c r="I549" s="187"/>
      <c r="J549" s="246">
        <f>BK549</f>
        <v>0</v>
      </c>
      <c r="K549" s="184"/>
      <c r="L549" s="189"/>
      <c r="M549" s="190"/>
      <c r="N549" s="191"/>
      <c r="O549" s="191"/>
      <c r="P549" s="192">
        <f>SUM(P550:P589)</f>
        <v>0</v>
      </c>
      <c r="Q549" s="191"/>
      <c r="R549" s="192">
        <f>SUM(R550:R589)</f>
        <v>0</v>
      </c>
      <c r="S549" s="191"/>
      <c r="T549" s="193">
        <f>SUM(T550:T589)</f>
        <v>0</v>
      </c>
      <c r="U549" s="11"/>
      <c r="V549" s="11"/>
      <c r="W549" s="11"/>
      <c r="X549" s="11"/>
      <c r="Y549" s="11"/>
      <c r="Z549" s="11"/>
      <c r="AA549" s="11"/>
      <c r="AB549" s="11"/>
      <c r="AC549" s="11"/>
      <c r="AD549" s="11"/>
      <c r="AE549" s="11"/>
      <c r="AR549" s="194" t="s">
        <v>83</v>
      </c>
      <c r="AT549" s="195" t="s">
        <v>72</v>
      </c>
      <c r="AU549" s="195" t="s">
        <v>81</v>
      </c>
      <c r="AY549" s="194" t="s">
        <v>115</v>
      </c>
      <c r="BK549" s="196">
        <f>SUM(BK550:BK589)</f>
        <v>0</v>
      </c>
    </row>
    <row r="550" s="2" customFormat="1" ht="16.5" customHeight="1">
      <c r="A550" s="39"/>
      <c r="B550" s="40"/>
      <c r="C550" s="197" t="s">
        <v>879</v>
      </c>
      <c r="D550" s="197" t="s">
        <v>116</v>
      </c>
      <c r="E550" s="198" t="s">
        <v>880</v>
      </c>
      <c r="F550" s="199" t="s">
        <v>881</v>
      </c>
      <c r="G550" s="200" t="s">
        <v>389</v>
      </c>
      <c r="H550" s="201">
        <v>8</v>
      </c>
      <c r="I550" s="202"/>
      <c r="J550" s="203">
        <f>ROUND(I550*H550,2)</f>
        <v>0</v>
      </c>
      <c r="K550" s="199" t="s">
        <v>120</v>
      </c>
      <c r="L550" s="45"/>
      <c r="M550" s="204" t="s">
        <v>19</v>
      </c>
      <c r="N550" s="205" t="s">
        <v>44</v>
      </c>
      <c r="O550" s="85"/>
      <c r="P550" s="206">
        <f>O550*H550</f>
        <v>0</v>
      </c>
      <c r="Q550" s="206">
        <v>0</v>
      </c>
      <c r="R550" s="206">
        <f>Q550*H550</f>
        <v>0</v>
      </c>
      <c r="S550" s="206">
        <v>0</v>
      </c>
      <c r="T550" s="207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08" t="s">
        <v>207</v>
      </c>
      <c r="AT550" s="208" t="s">
        <v>116</v>
      </c>
      <c r="AU550" s="208" t="s">
        <v>83</v>
      </c>
      <c r="AY550" s="18" t="s">
        <v>115</v>
      </c>
      <c r="BE550" s="209">
        <f>IF(N550="základní",J550,0)</f>
        <v>0</v>
      </c>
      <c r="BF550" s="209">
        <f>IF(N550="snížená",J550,0)</f>
        <v>0</v>
      </c>
      <c r="BG550" s="209">
        <f>IF(N550="zákl. přenesená",J550,0)</f>
        <v>0</v>
      </c>
      <c r="BH550" s="209">
        <f>IF(N550="sníž. přenesená",J550,0)</f>
        <v>0</v>
      </c>
      <c r="BI550" s="209">
        <f>IF(N550="nulová",J550,0)</f>
        <v>0</v>
      </c>
      <c r="BJ550" s="18" t="s">
        <v>81</v>
      </c>
      <c r="BK550" s="209">
        <f>ROUND(I550*H550,2)</f>
        <v>0</v>
      </c>
      <c r="BL550" s="18" t="s">
        <v>207</v>
      </c>
      <c r="BM550" s="208" t="s">
        <v>882</v>
      </c>
    </row>
    <row r="551" s="2" customFormat="1">
      <c r="A551" s="39"/>
      <c r="B551" s="40"/>
      <c r="C551" s="41"/>
      <c r="D551" s="210" t="s">
        <v>123</v>
      </c>
      <c r="E551" s="41"/>
      <c r="F551" s="211" t="s">
        <v>883</v>
      </c>
      <c r="G551" s="41"/>
      <c r="H551" s="41"/>
      <c r="I551" s="212"/>
      <c r="J551" s="41"/>
      <c r="K551" s="41"/>
      <c r="L551" s="45"/>
      <c r="M551" s="213"/>
      <c r="N551" s="214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123</v>
      </c>
      <c r="AU551" s="18" t="s">
        <v>83</v>
      </c>
    </row>
    <row r="552" s="12" customFormat="1">
      <c r="A552" s="12"/>
      <c r="B552" s="215"/>
      <c r="C552" s="216"/>
      <c r="D552" s="210" t="s">
        <v>125</v>
      </c>
      <c r="E552" s="217" t="s">
        <v>19</v>
      </c>
      <c r="F552" s="218" t="s">
        <v>884</v>
      </c>
      <c r="G552" s="216"/>
      <c r="H552" s="217" t="s">
        <v>19</v>
      </c>
      <c r="I552" s="219"/>
      <c r="J552" s="216"/>
      <c r="K552" s="216"/>
      <c r="L552" s="220"/>
      <c r="M552" s="221"/>
      <c r="N552" s="222"/>
      <c r="O552" s="222"/>
      <c r="P552" s="222"/>
      <c r="Q552" s="222"/>
      <c r="R552" s="222"/>
      <c r="S552" s="222"/>
      <c r="T552" s="223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T552" s="224" t="s">
        <v>125</v>
      </c>
      <c r="AU552" s="224" t="s">
        <v>83</v>
      </c>
      <c r="AV552" s="12" t="s">
        <v>81</v>
      </c>
      <c r="AW552" s="12" t="s">
        <v>127</v>
      </c>
      <c r="AX552" s="12" t="s">
        <v>73</v>
      </c>
      <c r="AY552" s="224" t="s">
        <v>115</v>
      </c>
    </row>
    <row r="553" s="12" customFormat="1">
      <c r="A553" s="12"/>
      <c r="B553" s="215"/>
      <c r="C553" s="216"/>
      <c r="D553" s="210" t="s">
        <v>125</v>
      </c>
      <c r="E553" s="217" t="s">
        <v>19</v>
      </c>
      <c r="F553" s="218" t="s">
        <v>885</v>
      </c>
      <c r="G553" s="216"/>
      <c r="H553" s="217" t="s">
        <v>19</v>
      </c>
      <c r="I553" s="219"/>
      <c r="J553" s="216"/>
      <c r="K553" s="216"/>
      <c r="L553" s="220"/>
      <c r="M553" s="221"/>
      <c r="N553" s="222"/>
      <c r="O553" s="222"/>
      <c r="P553" s="222"/>
      <c r="Q553" s="222"/>
      <c r="R553" s="222"/>
      <c r="S553" s="222"/>
      <c r="T553" s="223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T553" s="224" t="s">
        <v>125</v>
      </c>
      <c r="AU553" s="224" t="s">
        <v>83</v>
      </c>
      <c r="AV553" s="12" t="s">
        <v>81</v>
      </c>
      <c r="AW553" s="12" t="s">
        <v>127</v>
      </c>
      <c r="AX553" s="12" t="s">
        <v>73</v>
      </c>
      <c r="AY553" s="224" t="s">
        <v>115</v>
      </c>
    </row>
    <row r="554" s="12" customFormat="1">
      <c r="A554" s="12"/>
      <c r="B554" s="215"/>
      <c r="C554" s="216"/>
      <c r="D554" s="210" t="s">
        <v>125</v>
      </c>
      <c r="E554" s="217" t="s">
        <v>19</v>
      </c>
      <c r="F554" s="218" t="s">
        <v>886</v>
      </c>
      <c r="G554" s="216"/>
      <c r="H554" s="217" t="s">
        <v>19</v>
      </c>
      <c r="I554" s="219"/>
      <c r="J554" s="216"/>
      <c r="K554" s="216"/>
      <c r="L554" s="220"/>
      <c r="M554" s="221"/>
      <c r="N554" s="222"/>
      <c r="O554" s="222"/>
      <c r="P554" s="222"/>
      <c r="Q554" s="222"/>
      <c r="R554" s="222"/>
      <c r="S554" s="222"/>
      <c r="T554" s="223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T554" s="224" t="s">
        <v>125</v>
      </c>
      <c r="AU554" s="224" t="s">
        <v>83</v>
      </c>
      <c r="AV554" s="12" t="s">
        <v>81</v>
      </c>
      <c r="AW554" s="12" t="s">
        <v>127</v>
      </c>
      <c r="AX554" s="12" t="s">
        <v>73</v>
      </c>
      <c r="AY554" s="224" t="s">
        <v>115</v>
      </c>
    </row>
    <row r="555" s="12" customFormat="1">
      <c r="A555" s="12"/>
      <c r="B555" s="215"/>
      <c r="C555" s="216"/>
      <c r="D555" s="210" t="s">
        <v>125</v>
      </c>
      <c r="E555" s="217" t="s">
        <v>19</v>
      </c>
      <c r="F555" s="218" t="s">
        <v>887</v>
      </c>
      <c r="G555" s="216"/>
      <c r="H555" s="217" t="s">
        <v>19</v>
      </c>
      <c r="I555" s="219"/>
      <c r="J555" s="216"/>
      <c r="K555" s="216"/>
      <c r="L555" s="220"/>
      <c r="M555" s="221"/>
      <c r="N555" s="222"/>
      <c r="O555" s="222"/>
      <c r="P555" s="222"/>
      <c r="Q555" s="222"/>
      <c r="R555" s="222"/>
      <c r="S555" s="222"/>
      <c r="T555" s="223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T555" s="224" t="s">
        <v>125</v>
      </c>
      <c r="AU555" s="224" t="s">
        <v>83</v>
      </c>
      <c r="AV555" s="12" t="s">
        <v>81</v>
      </c>
      <c r="AW555" s="12" t="s">
        <v>127</v>
      </c>
      <c r="AX555" s="12" t="s">
        <v>73</v>
      </c>
      <c r="AY555" s="224" t="s">
        <v>115</v>
      </c>
    </row>
    <row r="556" s="13" customFormat="1">
      <c r="A556" s="13"/>
      <c r="B556" s="225"/>
      <c r="C556" s="226"/>
      <c r="D556" s="210" t="s">
        <v>125</v>
      </c>
      <c r="E556" s="227" t="s">
        <v>19</v>
      </c>
      <c r="F556" s="228" t="s">
        <v>888</v>
      </c>
      <c r="G556" s="226"/>
      <c r="H556" s="229">
        <v>8</v>
      </c>
      <c r="I556" s="230"/>
      <c r="J556" s="226"/>
      <c r="K556" s="226"/>
      <c r="L556" s="231"/>
      <c r="M556" s="232"/>
      <c r="N556" s="233"/>
      <c r="O556" s="233"/>
      <c r="P556" s="233"/>
      <c r="Q556" s="233"/>
      <c r="R556" s="233"/>
      <c r="S556" s="233"/>
      <c r="T556" s="234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5" t="s">
        <v>125</v>
      </c>
      <c r="AU556" s="235" t="s">
        <v>83</v>
      </c>
      <c r="AV556" s="13" t="s">
        <v>83</v>
      </c>
      <c r="AW556" s="13" t="s">
        <v>127</v>
      </c>
      <c r="AX556" s="13" t="s">
        <v>81</v>
      </c>
      <c r="AY556" s="235" t="s">
        <v>115</v>
      </c>
    </row>
    <row r="557" s="2" customFormat="1" ht="16.5" customHeight="1">
      <c r="A557" s="39"/>
      <c r="B557" s="40"/>
      <c r="C557" s="197" t="s">
        <v>889</v>
      </c>
      <c r="D557" s="197" t="s">
        <v>116</v>
      </c>
      <c r="E557" s="198" t="s">
        <v>890</v>
      </c>
      <c r="F557" s="199" t="s">
        <v>891</v>
      </c>
      <c r="G557" s="200" t="s">
        <v>389</v>
      </c>
      <c r="H557" s="201">
        <v>32.979999999999997</v>
      </c>
      <c r="I557" s="202"/>
      <c r="J557" s="203">
        <f>ROUND(I557*H557,2)</f>
        <v>0</v>
      </c>
      <c r="K557" s="199" t="s">
        <v>120</v>
      </c>
      <c r="L557" s="45"/>
      <c r="M557" s="204" t="s">
        <v>19</v>
      </c>
      <c r="N557" s="205" t="s">
        <v>44</v>
      </c>
      <c r="O557" s="85"/>
      <c r="P557" s="206">
        <f>O557*H557</f>
        <v>0</v>
      </c>
      <c r="Q557" s="206">
        <v>0</v>
      </c>
      <c r="R557" s="206">
        <f>Q557*H557</f>
        <v>0</v>
      </c>
      <c r="S557" s="206">
        <v>0</v>
      </c>
      <c r="T557" s="207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08" t="s">
        <v>207</v>
      </c>
      <c r="AT557" s="208" t="s">
        <v>116</v>
      </c>
      <c r="AU557" s="208" t="s">
        <v>83</v>
      </c>
      <c r="AY557" s="18" t="s">
        <v>115</v>
      </c>
      <c r="BE557" s="209">
        <f>IF(N557="základní",J557,0)</f>
        <v>0</v>
      </c>
      <c r="BF557" s="209">
        <f>IF(N557="snížená",J557,0)</f>
        <v>0</v>
      </c>
      <c r="BG557" s="209">
        <f>IF(N557="zákl. přenesená",J557,0)</f>
        <v>0</v>
      </c>
      <c r="BH557" s="209">
        <f>IF(N557="sníž. přenesená",J557,0)</f>
        <v>0</v>
      </c>
      <c r="BI557" s="209">
        <f>IF(N557="nulová",J557,0)</f>
        <v>0</v>
      </c>
      <c r="BJ557" s="18" t="s">
        <v>81</v>
      </c>
      <c r="BK557" s="209">
        <f>ROUND(I557*H557,2)</f>
        <v>0</v>
      </c>
      <c r="BL557" s="18" t="s">
        <v>207</v>
      </c>
      <c r="BM557" s="208" t="s">
        <v>892</v>
      </c>
    </row>
    <row r="558" s="2" customFormat="1">
      <c r="A558" s="39"/>
      <c r="B558" s="40"/>
      <c r="C558" s="41"/>
      <c r="D558" s="210" t="s">
        <v>123</v>
      </c>
      <c r="E558" s="41"/>
      <c r="F558" s="211" t="s">
        <v>883</v>
      </c>
      <c r="G558" s="41"/>
      <c r="H558" s="41"/>
      <c r="I558" s="212"/>
      <c r="J558" s="41"/>
      <c r="K558" s="41"/>
      <c r="L558" s="45"/>
      <c r="M558" s="213"/>
      <c r="N558" s="214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123</v>
      </c>
      <c r="AU558" s="18" t="s">
        <v>83</v>
      </c>
    </row>
    <row r="559" s="12" customFormat="1">
      <c r="A559" s="12"/>
      <c r="B559" s="215"/>
      <c r="C559" s="216"/>
      <c r="D559" s="210" t="s">
        <v>125</v>
      </c>
      <c r="E559" s="217" t="s">
        <v>19</v>
      </c>
      <c r="F559" s="218" t="s">
        <v>893</v>
      </c>
      <c r="G559" s="216"/>
      <c r="H559" s="217" t="s">
        <v>19</v>
      </c>
      <c r="I559" s="219"/>
      <c r="J559" s="216"/>
      <c r="K559" s="216"/>
      <c r="L559" s="220"/>
      <c r="M559" s="221"/>
      <c r="N559" s="222"/>
      <c r="O559" s="222"/>
      <c r="P559" s="222"/>
      <c r="Q559" s="222"/>
      <c r="R559" s="222"/>
      <c r="S559" s="222"/>
      <c r="T559" s="223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T559" s="224" t="s">
        <v>125</v>
      </c>
      <c r="AU559" s="224" t="s">
        <v>83</v>
      </c>
      <c r="AV559" s="12" t="s">
        <v>81</v>
      </c>
      <c r="AW559" s="12" t="s">
        <v>127</v>
      </c>
      <c r="AX559" s="12" t="s">
        <v>73</v>
      </c>
      <c r="AY559" s="224" t="s">
        <v>115</v>
      </c>
    </row>
    <row r="560" s="12" customFormat="1">
      <c r="A560" s="12"/>
      <c r="B560" s="215"/>
      <c r="C560" s="216"/>
      <c r="D560" s="210" t="s">
        <v>125</v>
      </c>
      <c r="E560" s="217" t="s">
        <v>19</v>
      </c>
      <c r="F560" s="218" t="s">
        <v>894</v>
      </c>
      <c r="G560" s="216"/>
      <c r="H560" s="217" t="s">
        <v>19</v>
      </c>
      <c r="I560" s="219"/>
      <c r="J560" s="216"/>
      <c r="K560" s="216"/>
      <c r="L560" s="220"/>
      <c r="M560" s="221"/>
      <c r="N560" s="222"/>
      <c r="O560" s="222"/>
      <c r="P560" s="222"/>
      <c r="Q560" s="222"/>
      <c r="R560" s="222"/>
      <c r="S560" s="222"/>
      <c r="T560" s="223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T560" s="224" t="s">
        <v>125</v>
      </c>
      <c r="AU560" s="224" t="s">
        <v>83</v>
      </c>
      <c r="AV560" s="12" t="s">
        <v>81</v>
      </c>
      <c r="AW560" s="12" t="s">
        <v>127</v>
      </c>
      <c r="AX560" s="12" t="s">
        <v>73</v>
      </c>
      <c r="AY560" s="224" t="s">
        <v>115</v>
      </c>
    </row>
    <row r="561" s="12" customFormat="1">
      <c r="A561" s="12"/>
      <c r="B561" s="215"/>
      <c r="C561" s="216"/>
      <c r="D561" s="210" t="s">
        <v>125</v>
      </c>
      <c r="E561" s="217" t="s">
        <v>19</v>
      </c>
      <c r="F561" s="218" t="s">
        <v>895</v>
      </c>
      <c r="G561" s="216"/>
      <c r="H561" s="217" t="s">
        <v>19</v>
      </c>
      <c r="I561" s="219"/>
      <c r="J561" s="216"/>
      <c r="K561" s="216"/>
      <c r="L561" s="220"/>
      <c r="M561" s="221"/>
      <c r="N561" s="222"/>
      <c r="O561" s="222"/>
      <c r="P561" s="222"/>
      <c r="Q561" s="222"/>
      <c r="R561" s="222"/>
      <c r="S561" s="222"/>
      <c r="T561" s="223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T561" s="224" t="s">
        <v>125</v>
      </c>
      <c r="AU561" s="224" t="s">
        <v>83</v>
      </c>
      <c r="AV561" s="12" t="s">
        <v>81</v>
      </c>
      <c r="AW561" s="12" t="s">
        <v>127</v>
      </c>
      <c r="AX561" s="12" t="s">
        <v>73</v>
      </c>
      <c r="AY561" s="224" t="s">
        <v>115</v>
      </c>
    </row>
    <row r="562" s="13" customFormat="1">
      <c r="A562" s="13"/>
      <c r="B562" s="225"/>
      <c r="C562" s="226"/>
      <c r="D562" s="210" t="s">
        <v>125</v>
      </c>
      <c r="E562" s="227" t="s">
        <v>19</v>
      </c>
      <c r="F562" s="228" t="s">
        <v>896</v>
      </c>
      <c r="G562" s="226"/>
      <c r="H562" s="229">
        <v>32.979999999999997</v>
      </c>
      <c r="I562" s="230"/>
      <c r="J562" s="226"/>
      <c r="K562" s="226"/>
      <c r="L562" s="231"/>
      <c r="M562" s="232"/>
      <c r="N562" s="233"/>
      <c r="O562" s="233"/>
      <c r="P562" s="233"/>
      <c r="Q562" s="233"/>
      <c r="R562" s="233"/>
      <c r="S562" s="233"/>
      <c r="T562" s="23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5" t="s">
        <v>125</v>
      </c>
      <c r="AU562" s="235" t="s">
        <v>83</v>
      </c>
      <c r="AV562" s="13" t="s">
        <v>83</v>
      </c>
      <c r="AW562" s="13" t="s">
        <v>127</v>
      </c>
      <c r="AX562" s="13" t="s">
        <v>81</v>
      </c>
      <c r="AY562" s="235" t="s">
        <v>115</v>
      </c>
    </row>
    <row r="563" s="2" customFormat="1" ht="16.5" customHeight="1">
      <c r="A563" s="39"/>
      <c r="B563" s="40"/>
      <c r="C563" s="197" t="s">
        <v>897</v>
      </c>
      <c r="D563" s="197" t="s">
        <v>116</v>
      </c>
      <c r="E563" s="198" t="s">
        <v>898</v>
      </c>
      <c r="F563" s="199" t="s">
        <v>899</v>
      </c>
      <c r="G563" s="200" t="s">
        <v>389</v>
      </c>
      <c r="H563" s="201">
        <v>18</v>
      </c>
      <c r="I563" s="202"/>
      <c r="J563" s="203">
        <f>ROUND(I563*H563,2)</f>
        <v>0</v>
      </c>
      <c r="K563" s="199" t="s">
        <v>120</v>
      </c>
      <c r="L563" s="45"/>
      <c r="M563" s="204" t="s">
        <v>19</v>
      </c>
      <c r="N563" s="205" t="s">
        <v>44</v>
      </c>
      <c r="O563" s="85"/>
      <c r="P563" s="206">
        <f>O563*H563</f>
        <v>0</v>
      </c>
      <c r="Q563" s="206">
        <v>0</v>
      </c>
      <c r="R563" s="206">
        <f>Q563*H563</f>
        <v>0</v>
      </c>
      <c r="S563" s="206">
        <v>0</v>
      </c>
      <c r="T563" s="207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08" t="s">
        <v>207</v>
      </c>
      <c r="AT563" s="208" t="s">
        <v>116</v>
      </c>
      <c r="AU563" s="208" t="s">
        <v>83</v>
      </c>
      <c r="AY563" s="18" t="s">
        <v>115</v>
      </c>
      <c r="BE563" s="209">
        <f>IF(N563="základní",J563,0)</f>
        <v>0</v>
      </c>
      <c r="BF563" s="209">
        <f>IF(N563="snížená",J563,0)</f>
        <v>0</v>
      </c>
      <c r="BG563" s="209">
        <f>IF(N563="zákl. přenesená",J563,0)</f>
        <v>0</v>
      </c>
      <c r="BH563" s="209">
        <f>IF(N563="sníž. přenesená",J563,0)</f>
        <v>0</v>
      </c>
      <c r="BI563" s="209">
        <f>IF(N563="nulová",J563,0)</f>
        <v>0</v>
      </c>
      <c r="BJ563" s="18" t="s">
        <v>81</v>
      </c>
      <c r="BK563" s="209">
        <f>ROUND(I563*H563,2)</f>
        <v>0</v>
      </c>
      <c r="BL563" s="18" t="s">
        <v>207</v>
      </c>
      <c r="BM563" s="208" t="s">
        <v>900</v>
      </c>
    </row>
    <row r="564" s="2" customFormat="1">
      <c r="A564" s="39"/>
      <c r="B564" s="40"/>
      <c r="C564" s="41"/>
      <c r="D564" s="210" t="s">
        <v>123</v>
      </c>
      <c r="E564" s="41"/>
      <c r="F564" s="211" t="s">
        <v>883</v>
      </c>
      <c r="G564" s="41"/>
      <c r="H564" s="41"/>
      <c r="I564" s="212"/>
      <c r="J564" s="41"/>
      <c r="K564" s="41"/>
      <c r="L564" s="45"/>
      <c r="M564" s="213"/>
      <c r="N564" s="214"/>
      <c r="O564" s="85"/>
      <c r="P564" s="85"/>
      <c r="Q564" s="85"/>
      <c r="R564" s="85"/>
      <c r="S564" s="85"/>
      <c r="T564" s="86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123</v>
      </c>
      <c r="AU564" s="18" t="s">
        <v>83</v>
      </c>
    </row>
    <row r="565" s="12" customFormat="1">
      <c r="A565" s="12"/>
      <c r="B565" s="215"/>
      <c r="C565" s="216"/>
      <c r="D565" s="210" t="s">
        <v>125</v>
      </c>
      <c r="E565" s="217" t="s">
        <v>19</v>
      </c>
      <c r="F565" s="218" t="s">
        <v>901</v>
      </c>
      <c r="G565" s="216"/>
      <c r="H565" s="217" t="s">
        <v>19</v>
      </c>
      <c r="I565" s="219"/>
      <c r="J565" s="216"/>
      <c r="K565" s="216"/>
      <c r="L565" s="220"/>
      <c r="M565" s="221"/>
      <c r="N565" s="222"/>
      <c r="O565" s="222"/>
      <c r="P565" s="222"/>
      <c r="Q565" s="222"/>
      <c r="R565" s="222"/>
      <c r="S565" s="222"/>
      <c r="T565" s="223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T565" s="224" t="s">
        <v>125</v>
      </c>
      <c r="AU565" s="224" t="s">
        <v>83</v>
      </c>
      <c r="AV565" s="12" t="s">
        <v>81</v>
      </c>
      <c r="AW565" s="12" t="s">
        <v>127</v>
      </c>
      <c r="AX565" s="12" t="s">
        <v>73</v>
      </c>
      <c r="AY565" s="224" t="s">
        <v>115</v>
      </c>
    </row>
    <row r="566" s="13" customFormat="1">
      <c r="A566" s="13"/>
      <c r="B566" s="225"/>
      <c r="C566" s="226"/>
      <c r="D566" s="210" t="s">
        <v>125</v>
      </c>
      <c r="E566" s="227" t="s">
        <v>19</v>
      </c>
      <c r="F566" s="228" t="s">
        <v>902</v>
      </c>
      <c r="G566" s="226"/>
      <c r="H566" s="229">
        <v>18</v>
      </c>
      <c r="I566" s="230"/>
      <c r="J566" s="226"/>
      <c r="K566" s="226"/>
      <c r="L566" s="231"/>
      <c r="M566" s="232"/>
      <c r="N566" s="233"/>
      <c r="O566" s="233"/>
      <c r="P566" s="233"/>
      <c r="Q566" s="233"/>
      <c r="R566" s="233"/>
      <c r="S566" s="233"/>
      <c r="T566" s="234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5" t="s">
        <v>125</v>
      </c>
      <c r="AU566" s="235" t="s">
        <v>83</v>
      </c>
      <c r="AV566" s="13" t="s">
        <v>83</v>
      </c>
      <c r="AW566" s="13" t="s">
        <v>127</v>
      </c>
      <c r="AX566" s="13" t="s">
        <v>81</v>
      </c>
      <c r="AY566" s="235" t="s">
        <v>115</v>
      </c>
    </row>
    <row r="567" s="2" customFormat="1" ht="16.5" customHeight="1">
      <c r="A567" s="39"/>
      <c r="B567" s="40"/>
      <c r="C567" s="197" t="s">
        <v>903</v>
      </c>
      <c r="D567" s="197" t="s">
        <v>116</v>
      </c>
      <c r="E567" s="198" t="s">
        <v>904</v>
      </c>
      <c r="F567" s="199" t="s">
        <v>905</v>
      </c>
      <c r="G567" s="200" t="s">
        <v>389</v>
      </c>
      <c r="H567" s="201">
        <v>82.799999999999997</v>
      </c>
      <c r="I567" s="202"/>
      <c r="J567" s="203">
        <f>ROUND(I567*H567,2)</f>
        <v>0</v>
      </c>
      <c r="K567" s="199" t="s">
        <v>120</v>
      </c>
      <c r="L567" s="45"/>
      <c r="M567" s="204" t="s">
        <v>19</v>
      </c>
      <c r="N567" s="205" t="s">
        <v>44</v>
      </c>
      <c r="O567" s="85"/>
      <c r="P567" s="206">
        <f>O567*H567</f>
        <v>0</v>
      </c>
      <c r="Q567" s="206">
        <v>0</v>
      </c>
      <c r="R567" s="206">
        <f>Q567*H567</f>
        <v>0</v>
      </c>
      <c r="S567" s="206">
        <v>0</v>
      </c>
      <c r="T567" s="207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08" t="s">
        <v>207</v>
      </c>
      <c r="AT567" s="208" t="s">
        <v>116</v>
      </c>
      <c r="AU567" s="208" t="s">
        <v>83</v>
      </c>
      <c r="AY567" s="18" t="s">
        <v>115</v>
      </c>
      <c r="BE567" s="209">
        <f>IF(N567="základní",J567,0)</f>
        <v>0</v>
      </c>
      <c r="BF567" s="209">
        <f>IF(N567="snížená",J567,0)</f>
        <v>0</v>
      </c>
      <c r="BG567" s="209">
        <f>IF(N567="zákl. přenesená",J567,0)</f>
        <v>0</v>
      </c>
      <c r="BH567" s="209">
        <f>IF(N567="sníž. přenesená",J567,0)</f>
        <v>0</v>
      </c>
      <c r="BI567" s="209">
        <f>IF(N567="nulová",J567,0)</f>
        <v>0</v>
      </c>
      <c r="BJ567" s="18" t="s">
        <v>81</v>
      </c>
      <c r="BK567" s="209">
        <f>ROUND(I567*H567,2)</f>
        <v>0</v>
      </c>
      <c r="BL567" s="18" t="s">
        <v>207</v>
      </c>
      <c r="BM567" s="208" t="s">
        <v>906</v>
      </c>
    </row>
    <row r="568" s="2" customFormat="1">
      <c r="A568" s="39"/>
      <c r="B568" s="40"/>
      <c r="C568" s="41"/>
      <c r="D568" s="210" t="s">
        <v>123</v>
      </c>
      <c r="E568" s="41"/>
      <c r="F568" s="211" t="s">
        <v>907</v>
      </c>
      <c r="G568" s="41"/>
      <c r="H568" s="41"/>
      <c r="I568" s="212"/>
      <c r="J568" s="41"/>
      <c r="K568" s="41"/>
      <c r="L568" s="45"/>
      <c r="M568" s="213"/>
      <c r="N568" s="214"/>
      <c r="O568" s="85"/>
      <c r="P568" s="85"/>
      <c r="Q568" s="85"/>
      <c r="R568" s="85"/>
      <c r="S568" s="85"/>
      <c r="T568" s="86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123</v>
      </c>
      <c r="AU568" s="18" t="s">
        <v>83</v>
      </c>
    </row>
    <row r="569" s="12" customFormat="1">
      <c r="A569" s="12"/>
      <c r="B569" s="215"/>
      <c r="C569" s="216"/>
      <c r="D569" s="210" t="s">
        <v>125</v>
      </c>
      <c r="E569" s="217" t="s">
        <v>19</v>
      </c>
      <c r="F569" s="218" t="s">
        <v>908</v>
      </c>
      <c r="G569" s="216"/>
      <c r="H569" s="217" t="s">
        <v>19</v>
      </c>
      <c r="I569" s="219"/>
      <c r="J569" s="216"/>
      <c r="K569" s="216"/>
      <c r="L569" s="220"/>
      <c r="M569" s="221"/>
      <c r="N569" s="222"/>
      <c r="O569" s="222"/>
      <c r="P569" s="222"/>
      <c r="Q569" s="222"/>
      <c r="R569" s="222"/>
      <c r="S569" s="222"/>
      <c r="T569" s="223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T569" s="224" t="s">
        <v>125</v>
      </c>
      <c r="AU569" s="224" t="s">
        <v>83</v>
      </c>
      <c r="AV569" s="12" t="s">
        <v>81</v>
      </c>
      <c r="AW569" s="12" t="s">
        <v>127</v>
      </c>
      <c r="AX569" s="12" t="s">
        <v>73</v>
      </c>
      <c r="AY569" s="224" t="s">
        <v>115</v>
      </c>
    </row>
    <row r="570" s="12" customFormat="1">
      <c r="A570" s="12"/>
      <c r="B570" s="215"/>
      <c r="C570" s="216"/>
      <c r="D570" s="210" t="s">
        <v>125</v>
      </c>
      <c r="E570" s="217" t="s">
        <v>19</v>
      </c>
      <c r="F570" s="218" t="s">
        <v>909</v>
      </c>
      <c r="G570" s="216"/>
      <c r="H570" s="217" t="s">
        <v>19</v>
      </c>
      <c r="I570" s="219"/>
      <c r="J570" s="216"/>
      <c r="K570" s="216"/>
      <c r="L570" s="220"/>
      <c r="M570" s="221"/>
      <c r="N570" s="222"/>
      <c r="O570" s="222"/>
      <c r="P570" s="222"/>
      <c r="Q570" s="222"/>
      <c r="R570" s="222"/>
      <c r="S570" s="222"/>
      <c r="T570" s="223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T570" s="224" t="s">
        <v>125</v>
      </c>
      <c r="AU570" s="224" t="s">
        <v>83</v>
      </c>
      <c r="AV570" s="12" t="s">
        <v>81</v>
      </c>
      <c r="AW570" s="12" t="s">
        <v>127</v>
      </c>
      <c r="AX570" s="12" t="s">
        <v>73</v>
      </c>
      <c r="AY570" s="224" t="s">
        <v>115</v>
      </c>
    </row>
    <row r="571" s="12" customFormat="1">
      <c r="A571" s="12"/>
      <c r="B571" s="215"/>
      <c r="C571" s="216"/>
      <c r="D571" s="210" t="s">
        <v>125</v>
      </c>
      <c r="E571" s="217" t="s">
        <v>19</v>
      </c>
      <c r="F571" s="218" t="s">
        <v>910</v>
      </c>
      <c r="G571" s="216"/>
      <c r="H571" s="217" t="s">
        <v>19</v>
      </c>
      <c r="I571" s="219"/>
      <c r="J571" s="216"/>
      <c r="K571" s="216"/>
      <c r="L571" s="220"/>
      <c r="M571" s="221"/>
      <c r="N571" s="222"/>
      <c r="O571" s="222"/>
      <c r="P571" s="222"/>
      <c r="Q571" s="222"/>
      <c r="R571" s="222"/>
      <c r="S571" s="222"/>
      <c r="T571" s="223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T571" s="224" t="s">
        <v>125</v>
      </c>
      <c r="AU571" s="224" t="s">
        <v>83</v>
      </c>
      <c r="AV571" s="12" t="s">
        <v>81</v>
      </c>
      <c r="AW571" s="12" t="s">
        <v>127</v>
      </c>
      <c r="AX571" s="12" t="s">
        <v>73</v>
      </c>
      <c r="AY571" s="224" t="s">
        <v>115</v>
      </c>
    </row>
    <row r="572" s="12" customFormat="1">
      <c r="A572" s="12"/>
      <c r="B572" s="215"/>
      <c r="C572" s="216"/>
      <c r="D572" s="210" t="s">
        <v>125</v>
      </c>
      <c r="E572" s="217" t="s">
        <v>19</v>
      </c>
      <c r="F572" s="218" t="s">
        <v>637</v>
      </c>
      <c r="G572" s="216"/>
      <c r="H572" s="217" t="s">
        <v>19</v>
      </c>
      <c r="I572" s="219"/>
      <c r="J572" s="216"/>
      <c r="K572" s="216"/>
      <c r="L572" s="220"/>
      <c r="M572" s="221"/>
      <c r="N572" s="222"/>
      <c r="O572" s="222"/>
      <c r="P572" s="222"/>
      <c r="Q572" s="222"/>
      <c r="R572" s="222"/>
      <c r="S572" s="222"/>
      <c r="T572" s="223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T572" s="224" t="s">
        <v>125</v>
      </c>
      <c r="AU572" s="224" t="s">
        <v>83</v>
      </c>
      <c r="AV572" s="12" t="s">
        <v>81</v>
      </c>
      <c r="AW572" s="12" t="s">
        <v>127</v>
      </c>
      <c r="AX572" s="12" t="s">
        <v>73</v>
      </c>
      <c r="AY572" s="224" t="s">
        <v>115</v>
      </c>
    </row>
    <row r="573" s="13" customFormat="1">
      <c r="A573" s="13"/>
      <c r="B573" s="225"/>
      <c r="C573" s="226"/>
      <c r="D573" s="210" t="s">
        <v>125</v>
      </c>
      <c r="E573" s="227" t="s">
        <v>19</v>
      </c>
      <c r="F573" s="228" t="s">
        <v>911</v>
      </c>
      <c r="G573" s="226"/>
      <c r="H573" s="229">
        <v>82.799999999999997</v>
      </c>
      <c r="I573" s="230"/>
      <c r="J573" s="226"/>
      <c r="K573" s="226"/>
      <c r="L573" s="231"/>
      <c r="M573" s="232"/>
      <c r="N573" s="233"/>
      <c r="O573" s="233"/>
      <c r="P573" s="233"/>
      <c r="Q573" s="233"/>
      <c r="R573" s="233"/>
      <c r="S573" s="233"/>
      <c r="T573" s="234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5" t="s">
        <v>125</v>
      </c>
      <c r="AU573" s="235" t="s">
        <v>83</v>
      </c>
      <c r="AV573" s="13" t="s">
        <v>83</v>
      </c>
      <c r="AW573" s="13" t="s">
        <v>127</v>
      </c>
      <c r="AX573" s="13" t="s">
        <v>81</v>
      </c>
      <c r="AY573" s="235" t="s">
        <v>115</v>
      </c>
    </row>
    <row r="574" s="2" customFormat="1" ht="16.5" customHeight="1">
      <c r="A574" s="39"/>
      <c r="B574" s="40"/>
      <c r="C574" s="197" t="s">
        <v>912</v>
      </c>
      <c r="D574" s="197" t="s">
        <v>116</v>
      </c>
      <c r="E574" s="198" t="s">
        <v>913</v>
      </c>
      <c r="F574" s="199" t="s">
        <v>914</v>
      </c>
      <c r="G574" s="200" t="s">
        <v>389</v>
      </c>
      <c r="H574" s="201">
        <v>49.119999999999997</v>
      </c>
      <c r="I574" s="202"/>
      <c r="J574" s="203">
        <f>ROUND(I574*H574,2)</f>
        <v>0</v>
      </c>
      <c r="K574" s="199" t="s">
        <v>120</v>
      </c>
      <c r="L574" s="45"/>
      <c r="M574" s="204" t="s">
        <v>19</v>
      </c>
      <c r="N574" s="205" t="s">
        <v>44</v>
      </c>
      <c r="O574" s="85"/>
      <c r="P574" s="206">
        <f>O574*H574</f>
        <v>0</v>
      </c>
      <c r="Q574" s="206">
        <v>0</v>
      </c>
      <c r="R574" s="206">
        <f>Q574*H574</f>
        <v>0</v>
      </c>
      <c r="S574" s="206">
        <v>0</v>
      </c>
      <c r="T574" s="207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08" t="s">
        <v>207</v>
      </c>
      <c r="AT574" s="208" t="s">
        <v>116</v>
      </c>
      <c r="AU574" s="208" t="s">
        <v>83</v>
      </c>
      <c r="AY574" s="18" t="s">
        <v>115</v>
      </c>
      <c r="BE574" s="209">
        <f>IF(N574="základní",J574,0)</f>
        <v>0</v>
      </c>
      <c r="BF574" s="209">
        <f>IF(N574="snížená",J574,0)</f>
        <v>0</v>
      </c>
      <c r="BG574" s="209">
        <f>IF(N574="zákl. přenesená",J574,0)</f>
        <v>0</v>
      </c>
      <c r="BH574" s="209">
        <f>IF(N574="sníž. přenesená",J574,0)</f>
        <v>0</v>
      </c>
      <c r="BI574" s="209">
        <f>IF(N574="nulová",J574,0)</f>
        <v>0</v>
      </c>
      <c r="BJ574" s="18" t="s">
        <v>81</v>
      </c>
      <c r="BK574" s="209">
        <f>ROUND(I574*H574,2)</f>
        <v>0</v>
      </c>
      <c r="BL574" s="18" t="s">
        <v>207</v>
      </c>
      <c r="BM574" s="208" t="s">
        <v>915</v>
      </c>
    </row>
    <row r="575" s="2" customFormat="1">
      <c r="A575" s="39"/>
      <c r="B575" s="40"/>
      <c r="C575" s="41"/>
      <c r="D575" s="210" t="s">
        <v>123</v>
      </c>
      <c r="E575" s="41"/>
      <c r="F575" s="211" t="s">
        <v>916</v>
      </c>
      <c r="G575" s="41"/>
      <c r="H575" s="41"/>
      <c r="I575" s="212"/>
      <c r="J575" s="41"/>
      <c r="K575" s="41"/>
      <c r="L575" s="45"/>
      <c r="M575" s="213"/>
      <c r="N575" s="214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123</v>
      </c>
      <c r="AU575" s="18" t="s">
        <v>83</v>
      </c>
    </row>
    <row r="576" s="12" customFormat="1">
      <c r="A576" s="12"/>
      <c r="B576" s="215"/>
      <c r="C576" s="216"/>
      <c r="D576" s="210" t="s">
        <v>125</v>
      </c>
      <c r="E576" s="217" t="s">
        <v>19</v>
      </c>
      <c r="F576" s="218" t="s">
        <v>917</v>
      </c>
      <c r="G576" s="216"/>
      <c r="H576" s="217" t="s">
        <v>19</v>
      </c>
      <c r="I576" s="219"/>
      <c r="J576" s="216"/>
      <c r="K576" s="216"/>
      <c r="L576" s="220"/>
      <c r="M576" s="221"/>
      <c r="N576" s="222"/>
      <c r="O576" s="222"/>
      <c r="P576" s="222"/>
      <c r="Q576" s="222"/>
      <c r="R576" s="222"/>
      <c r="S576" s="222"/>
      <c r="T576" s="223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T576" s="224" t="s">
        <v>125</v>
      </c>
      <c r="AU576" s="224" t="s">
        <v>83</v>
      </c>
      <c r="AV576" s="12" t="s">
        <v>81</v>
      </c>
      <c r="AW576" s="12" t="s">
        <v>127</v>
      </c>
      <c r="AX576" s="12" t="s">
        <v>73</v>
      </c>
      <c r="AY576" s="224" t="s">
        <v>115</v>
      </c>
    </row>
    <row r="577" s="12" customFormat="1">
      <c r="A577" s="12"/>
      <c r="B577" s="215"/>
      <c r="C577" s="216"/>
      <c r="D577" s="210" t="s">
        <v>125</v>
      </c>
      <c r="E577" s="217" t="s">
        <v>19</v>
      </c>
      <c r="F577" s="218" t="s">
        <v>918</v>
      </c>
      <c r="G577" s="216"/>
      <c r="H577" s="217" t="s">
        <v>19</v>
      </c>
      <c r="I577" s="219"/>
      <c r="J577" s="216"/>
      <c r="K577" s="216"/>
      <c r="L577" s="220"/>
      <c r="M577" s="221"/>
      <c r="N577" s="222"/>
      <c r="O577" s="222"/>
      <c r="P577" s="222"/>
      <c r="Q577" s="222"/>
      <c r="R577" s="222"/>
      <c r="S577" s="222"/>
      <c r="T577" s="223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T577" s="224" t="s">
        <v>125</v>
      </c>
      <c r="AU577" s="224" t="s">
        <v>83</v>
      </c>
      <c r="AV577" s="12" t="s">
        <v>81</v>
      </c>
      <c r="AW577" s="12" t="s">
        <v>127</v>
      </c>
      <c r="AX577" s="12" t="s">
        <v>73</v>
      </c>
      <c r="AY577" s="224" t="s">
        <v>115</v>
      </c>
    </row>
    <row r="578" s="12" customFormat="1">
      <c r="A578" s="12"/>
      <c r="B578" s="215"/>
      <c r="C578" s="216"/>
      <c r="D578" s="210" t="s">
        <v>125</v>
      </c>
      <c r="E578" s="217" t="s">
        <v>19</v>
      </c>
      <c r="F578" s="218" t="s">
        <v>919</v>
      </c>
      <c r="G578" s="216"/>
      <c r="H578" s="217" t="s">
        <v>19</v>
      </c>
      <c r="I578" s="219"/>
      <c r="J578" s="216"/>
      <c r="K578" s="216"/>
      <c r="L578" s="220"/>
      <c r="M578" s="221"/>
      <c r="N578" s="222"/>
      <c r="O578" s="222"/>
      <c r="P578" s="222"/>
      <c r="Q578" s="222"/>
      <c r="R578" s="222"/>
      <c r="S578" s="222"/>
      <c r="T578" s="223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T578" s="224" t="s">
        <v>125</v>
      </c>
      <c r="AU578" s="224" t="s">
        <v>83</v>
      </c>
      <c r="AV578" s="12" t="s">
        <v>81</v>
      </c>
      <c r="AW578" s="12" t="s">
        <v>127</v>
      </c>
      <c r="AX578" s="12" t="s">
        <v>73</v>
      </c>
      <c r="AY578" s="224" t="s">
        <v>115</v>
      </c>
    </row>
    <row r="579" s="12" customFormat="1">
      <c r="A579" s="12"/>
      <c r="B579" s="215"/>
      <c r="C579" s="216"/>
      <c r="D579" s="210" t="s">
        <v>125</v>
      </c>
      <c r="E579" s="217" t="s">
        <v>19</v>
      </c>
      <c r="F579" s="218" t="s">
        <v>920</v>
      </c>
      <c r="G579" s="216"/>
      <c r="H579" s="217" t="s">
        <v>19</v>
      </c>
      <c r="I579" s="219"/>
      <c r="J579" s="216"/>
      <c r="K579" s="216"/>
      <c r="L579" s="220"/>
      <c r="M579" s="221"/>
      <c r="N579" s="222"/>
      <c r="O579" s="222"/>
      <c r="P579" s="222"/>
      <c r="Q579" s="222"/>
      <c r="R579" s="222"/>
      <c r="S579" s="222"/>
      <c r="T579" s="223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T579" s="224" t="s">
        <v>125</v>
      </c>
      <c r="AU579" s="224" t="s">
        <v>83</v>
      </c>
      <c r="AV579" s="12" t="s">
        <v>81</v>
      </c>
      <c r="AW579" s="12" t="s">
        <v>127</v>
      </c>
      <c r="AX579" s="12" t="s">
        <v>73</v>
      </c>
      <c r="AY579" s="224" t="s">
        <v>115</v>
      </c>
    </row>
    <row r="580" s="13" customFormat="1">
      <c r="A580" s="13"/>
      <c r="B580" s="225"/>
      <c r="C580" s="226"/>
      <c r="D580" s="210" t="s">
        <v>125</v>
      </c>
      <c r="E580" s="227" t="s">
        <v>19</v>
      </c>
      <c r="F580" s="228" t="s">
        <v>921</v>
      </c>
      <c r="G580" s="226"/>
      <c r="H580" s="229">
        <v>49.120000000000005</v>
      </c>
      <c r="I580" s="230"/>
      <c r="J580" s="226"/>
      <c r="K580" s="226"/>
      <c r="L580" s="231"/>
      <c r="M580" s="232"/>
      <c r="N580" s="233"/>
      <c r="O580" s="233"/>
      <c r="P580" s="233"/>
      <c r="Q580" s="233"/>
      <c r="R580" s="233"/>
      <c r="S580" s="233"/>
      <c r="T580" s="234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5" t="s">
        <v>125</v>
      </c>
      <c r="AU580" s="235" t="s">
        <v>83</v>
      </c>
      <c r="AV580" s="13" t="s">
        <v>83</v>
      </c>
      <c r="AW580" s="13" t="s">
        <v>127</v>
      </c>
      <c r="AX580" s="13" t="s">
        <v>81</v>
      </c>
      <c r="AY580" s="235" t="s">
        <v>115</v>
      </c>
    </row>
    <row r="581" s="2" customFormat="1" ht="16.5" customHeight="1">
      <c r="A581" s="39"/>
      <c r="B581" s="40"/>
      <c r="C581" s="197" t="s">
        <v>922</v>
      </c>
      <c r="D581" s="197" t="s">
        <v>116</v>
      </c>
      <c r="E581" s="198" t="s">
        <v>923</v>
      </c>
      <c r="F581" s="199" t="s">
        <v>924</v>
      </c>
      <c r="G581" s="200" t="s">
        <v>389</v>
      </c>
      <c r="H581" s="201">
        <v>28.989999999999998</v>
      </c>
      <c r="I581" s="202"/>
      <c r="J581" s="203">
        <f>ROUND(I581*H581,2)</f>
        <v>0</v>
      </c>
      <c r="K581" s="199" t="s">
        <v>120</v>
      </c>
      <c r="L581" s="45"/>
      <c r="M581" s="204" t="s">
        <v>19</v>
      </c>
      <c r="N581" s="205" t="s">
        <v>44</v>
      </c>
      <c r="O581" s="85"/>
      <c r="P581" s="206">
        <f>O581*H581</f>
        <v>0</v>
      </c>
      <c r="Q581" s="206">
        <v>0</v>
      </c>
      <c r="R581" s="206">
        <f>Q581*H581</f>
        <v>0</v>
      </c>
      <c r="S581" s="206">
        <v>0</v>
      </c>
      <c r="T581" s="207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08" t="s">
        <v>207</v>
      </c>
      <c r="AT581" s="208" t="s">
        <v>116</v>
      </c>
      <c r="AU581" s="208" t="s">
        <v>83</v>
      </c>
      <c r="AY581" s="18" t="s">
        <v>115</v>
      </c>
      <c r="BE581" s="209">
        <f>IF(N581="základní",J581,0)</f>
        <v>0</v>
      </c>
      <c r="BF581" s="209">
        <f>IF(N581="snížená",J581,0)</f>
        <v>0</v>
      </c>
      <c r="BG581" s="209">
        <f>IF(N581="zákl. přenesená",J581,0)</f>
        <v>0</v>
      </c>
      <c r="BH581" s="209">
        <f>IF(N581="sníž. přenesená",J581,0)</f>
        <v>0</v>
      </c>
      <c r="BI581" s="209">
        <f>IF(N581="nulová",J581,0)</f>
        <v>0</v>
      </c>
      <c r="BJ581" s="18" t="s">
        <v>81</v>
      </c>
      <c r="BK581" s="209">
        <f>ROUND(I581*H581,2)</f>
        <v>0</v>
      </c>
      <c r="BL581" s="18" t="s">
        <v>207</v>
      </c>
      <c r="BM581" s="208" t="s">
        <v>925</v>
      </c>
    </row>
    <row r="582" s="2" customFormat="1">
      <c r="A582" s="39"/>
      <c r="B582" s="40"/>
      <c r="C582" s="41"/>
      <c r="D582" s="210" t="s">
        <v>123</v>
      </c>
      <c r="E582" s="41"/>
      <c r="F582" s="211" t="s">
        <v>926</v>
      </c>
      <c r="G582" s="41"/>
      <c r="H582" s="41"/>
      <c r="I582" s="212"/>
      <c r="J582" s="41"/>
      <c r="K582" s="41"/>
      <c r="L582" s="45"/>
      <c r="M582" s="213"/>
      <c r="N582" s="214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123</v>
      </c>
      <c r="AU582" s="18" t="s">
        <v>83</v>
      </c>
    </row>
    <row r="583" s="12" customFormat="1">
      <c r="A583" s="12"/>
      <c r="B583" s="215"/>
      <c r="C583" s="216"/>
      <c r="D583" s="210" t="s">
        <v>125</v>
      </c>
      <c r="E583" s="217" t="s">
        <v>19</v>
      </c>
      <c r="F583" s="218" t="s">
        <v>893</v>
      </c>
      <c r="G583" s="216"/>
      <c r="H583" s="217" t="s">
        <v>19</v>
      </c>
      <c r="I583" s="219"/>
      <c r="J583" s="216"/>
      <c r="K583" s="216"/>
      <c r="L583" s="220"/>
      <c r="M583" s="221"/>
      <c r="N583" s="222"/>
      <c r="O583" s="222"/>
      <c r="P583" s="222"/>
      <c r="Q583" s="222"/>
      <c r="R583" s="222"/>
      <c r="S583" s="222"/>
      <c r="T583" s="223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T583" s="224" t="s">
        <v>125</v>
      </c>
      <c r="AU583" s="224" t="s">
        <v>83</v>
      </c>
      <c r="AV583" s="12" t="s">
        <v>81</v>
      </c>
      <c r="AW583" s="12" t="s">
        <v>127</v>
      </c>
      <c r="AX583" s="12" t="s">
        <v>73</v>
      </c>
      <c r="AY583" s="224" t="s">
        <v>115</v>
      </c>
    </row>
    <row r="584" s="12" customFormat="1">
      <c r="A584" s="12"/>
      <c r="B584" s="215"/>
      <c r="C584" s="216"/>
      <c r="D584" s="210" t="s">
        <v>125</v>
      </c>
      <c r="E584" s="217" t="s">
        <v>19</v>
      </c>
      <c r="F584" s="218" t="s">
        <v>927</v>
      </c>
      <c r="G584" s="216"/>
      <c r="H584" s="217" t="s">
        <v>19</v>
      </c>
      <c r="I584" s="219"/>
      <c r="J584" s="216"/>
      <c r="K584" s="216"/>
      <c r="L584" s="220"/>
      <c r="M584" s="221"/>
      <c r="N584" s="222"/>
      <c r="O584" s="222"/>
      <c r="P584" s="222"/>
      <c r="Q584" s="222"/>
      <c r="R584" s="222"/>
      <c r="S584" s="222"/>
      <c r="T584" s="223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T584" s="224" t="s">
        <v>125</v>
      </c>
      <c r="AU584" s="224" t="s">
        <v>83</v>
      </c>
      <c r="AV584" s="12" t="s">
        <v>81</v>
      </c>
      <c r="AW584" s="12" t="s">
        <v>127</v>
      </c>
      <c r="AX584" s="12" t="s">
        <v>73</v>
      </c>
      <c r="AY584" s="224" t="s">
        <v>115</v>
      </c>
    </row>
    <row r="585" s="12" customFormat="1">
      <c r="A585" s="12"/>
      <c r="B585" s="215"/>
      <c r="C585" s="216"/>
      <c r="D585" s="210" t="s">
        <v>125</v>
      </c>
      <c r="E585" s="217" t="s">
        <v>19</v>
      </c>
      <c r="F585" s="218" t="s">
        <v>928</v>
      </c>
      <c r="G585" s="216"/>
      <c r="H585" s="217" t="s">
        <v>19</v>
      </c>
      <c r="I585" s="219"/>
      <c r="J585" s="216"/>
      <c r="K585" s="216"/>
      <c r="L585" s="220"/>
      <c r="M585" s="221"/>
      <c r="N585" s="222"/>
      <c r="O585" s="222"/>
      <c r="P585" s="222"/>
      <c r="Q585" s="222"/>
      <c r="R585" s="222"/>
      <c r="S585" s="222"/>
      <c r="T585" s="223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T585" s="224" t="s">
        <v>125</v>
      </c>
      <c r="AU585" s="224" t="s">
        <v>83</v>
      </c>
      <c r="AV585" s="12" t="s">
        <v>81</v>
      </c>
      <c r="AW585" s="12" t="s">
        <v>127</v>
      </c>
      <c r="AX585" s="12" t="s">
        <v>73</v>
      </c>
      <c r="AY585" s="224" t="s">
        <v>115</v>
      </c>
    </row>
    <row r="586" s="12" customFormat="1">
      <c r="A586" s="12"/>
      <c r="B586" s="215"/>
      <c r="C586" s="216"/>
      <c r="D586" s="210" t="s">
        <v>125</v>
      </c>
      <c r="E586" s="217" t="s">
        <v>19</v>
      </c>
      <c r="F586" s="218" t="s">
        <v>929</v>
      </c>
      <c r="G586" s="216"/>
      <c r="H586" s="217" t="s">
        <v>19</v>
      </c>
      <c r="I586" s="219"/>
      <c r="J586" s="216"/>
      <c r="K586" s="216"/>
      <c r="L586" s="220"/>
      <c r="M586" s="221"/>
      <c r="N586" s="222"/>
      <c r="O586" s="222"/>
      <c r="P586" s="222"/>
      <c r="Q586" s="222"/>
      <c r="R586" s="222"/>
      <c r="S586" s="222"/>
      <c r="T586" s="223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T586" s="224" t="s">
        <v>125</v>
      </c>
      <c r="AU586" s="224" t="s">
        <v>83</v>
      </c>
      <c r="AV586" s="12" t="s">
        <v>81</v>
      </c>
      <c r="AW586" s="12" t="s">
        <v>127</v>
      </c>
      <c r="AX586" s="12" t="s">
        <v>73</v>
      </c>
      <c r="AY586" s="224" t="s">
        <v>115</v>
      </c>
    </row>
    <row r="587" s="12" customFormat="1">
      <c r="A587" s="12"/>
      <c r="B587" s="215"/>
      <c r="C587" s="216"/>
      <c r="D587" s="210" t="s">
        <v>125</v>
      </c>
      <c r="E587" s="217" t="s">
        <v>19</v>
      </c>
      <c r="F587" s="218" t="s">
        <v>895</v>
      </c>
      <c r="G587" s="216"/>
      <c r="H587" s="217" t="s">
        <v>19</v>
      </c>
      <c r="I587" s="219"/>
      <c r="J587" s="216"/>
      <c r="K587" s="216"/>
      <c r="L587" s="220"/>
      <c r="M587" s="221"/>
      <c r="N587" s="222"/>
      <c r="O587" s="222"/>
      <c r="P587" s="222"/>
      <c r="Q587" s="222"/>
      <c r="R587" s="222"/>
      <c r="S587" s="222"/>
      <c r="T587" s="223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T587" s="224" t="s">
        <v>125</v>
      </c>
      <c r="AU587" s="224" t="s">
        <v>83</v>
      </c>
      <c r="AV587" s="12" t="s">
        <v>81</v>
      </c>
      <c r="AW587" s="12" t="s">
        <v>127</v>
      </c>
      <c r="AX587" s="12" t="s">
        <v>73</v>
      </c>
      <c r="AY587" s="224" t="s">
        <v>115</v>
      </c>
    </row>
    <row r="588" s="12" customFormat="1">
      <c r="A588" s="12"/>
      <c r="B588" s="215"/>
      <c r="C588" s="216"/>
      <c r="D588" s="210" t="s">
        <v>125</v>
      </c>
      <c r="E588" s="217" t="s">
        <v>19</v>
      </c>
      <c r="F588" s="218" t="s">
        <v>930</v>
      </c>
      <c r="G588" s="216"/>
      <c r="H588" s="217" t="s">
        <v>19</v>
      </c>
      <c r="I588" s="219"/>
      <c r="J588" s="216"/>
      <c r="K588" s="216"/>
      <c r="L588" s="220"/>
      <c r="M588" s="221"/>
      <c r="N588" s="222"/>
      <c r="O588" s="222"/>
      <c r="P588" s="222"/>
      <c r="Q588" s="222"/>
      <c r="R588" s="222"/>
      <c r="S588" s="222"/>
      <c r="T588" s="223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T588" s="224" t="s">
        <v>125</v>
      </c>
      <c r="AU588" s="224" t="s">
        <v>83</v>
      </c>
      <c r="AV588" s="12" t="s">
        <v>81</v>
      </c>
      <c r="AW588" s="12" t="s">
        <v>127</v>
      </c>
      <c r="AX588" s="12" t="s">
        <v>73</v>
      </c>
      <c r="AY588" s="224" t="s">
        <v>115</v>
      </c>
    </row>
    <row r="589" s="13" customFormat="1">
      <c r="A589" s="13"/>
      <c r="B589" s="225"/>
      <c r="C589" s="226"/>
      <c r="D589" s="210" t="s">
        <v>125</v>
      </c>
      <c r="E589" s="227" t="s">
        <v>19</v>
      </c>
      <c r="F589" s="228" t="s">
        <v>931</v>
      </c>
      <c r="G589" s="226"/>
      <c r="H589" s="229">
        <v>28.989999999999998</v>
      </c>
      <c r="I589" s="230"/>
      <c r="J589" s="226"/>
      <c r="K589" s="226"/>
      <c r="L589" s="231"/>
      <c r="M589" s="232"/>
      <c r="N589" s="233"/>
      <c r="O589" s="233"/>
      <c r="P589" s="233"/>
      <c r="Q589" s="233"/>
      <c r="R589" s="233"/>
      <c r="S589" s="233"/>
      <c r="T589" s="234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5" t="s">
        <v>125</v>
      </c>
      <c r="AU589" s="235" t="s">
        <v>83</v>
      </c>
      <c r="AV589" s="13" t="s">
        <v>83</v>
      </c>
      <c r="AW589" s="13" t="s">
        <v>127</v>
      </c>
      <c r="AX589" s="13" t="s">
        <v>81</v>
      </c>
      <c r="AY589" s="235" t="s">
        <v>115</v>
      </c>
    </row>
    <row r="590" s="11" customFormat="1" ht="22.8" customHeight="1">
      <c r="A590" s="11"/>
      <c r="B590" s="183"/>
      <c r="C590" s="184"/>
      <c r="D590" s="185" t="s">
        <v>72</v>
      </c>
      <c r="E590" s="245" t="s">
        <v>932</v>
      </c>
      <c r="F590" s="245" t="s">
        <v>933</v>
      </c>
      <c r="G590" s="184"/>
      <c r="H590" s="184"/>
      <c r="I590" s="187"/>
      <c r="J590" s="246">
        <f>BK590</f>
        <v>0</v>
      </c>
      <c r="K590" s="184"/>
      <c r="L590" s="189"/>
      <c r="M590" s="190"/>
      <c r="N590" s="191"/>
      <c r="O590" s="191"/>
      <c r="P590" s="192">
        <f>SUM(P591:P595)</f>
        <v>0</v>
      </c>
      <c r="Q590" s="191"/>
      <c r="R590" s="192">
        <f>SUM(R591:R595)</f>
        <v>0</v>
      </c>
      <c r="S590" s="191"/>
      <c r="T590" s="193">
        <f>SUM(T591:T595)</f>
        <v>0</v>
      </c>
      <c r="U590" s="11"/>
      <c r="V590" s="11"/>
      <c r="W590" s="11"/>
      <c r="X590" s="11"/>
      <c r="Y590" s="11"/>
      <c r="Z590" s="11"/>
      <c r="AA590" s="11"/>
      <c r="AB590" s="11"/>
      <c r="AC590" s="11"/>
      <c r="AD590" s="11"/>
      <c r="AE590" s="11"/>
      <c r="AR590" s="194" t="s">
        <v>83</v>
      </c>
      <c r="AT590" s="195" t="s">
        <v>72</v>
      </c>
      <c r="AU590" s="195" t="s">
        <v>81</v>
      </c>
      <c r="AY590" s="194" t="s">
        <v>115</v>
      </c>
      <c r="BK590" s="196">
        <f>SUM(BK591:BK595)</f>
        <v>0</v>
      </c>
    </row>
    <row r="591" s="2" customFormat="1" ht="16.5" customHeight="1">
      <c r="A591" s="39"/>
      <c r="B591" s="40"/>
      <c r="C591" s="197" t="s">
        <v>934</v>
      </c>
      <c r="D591" s="197" t="s">
        <v>116</v>
      </c>
      <c r="E591" s="198" t="s">
        <v>935</v>
      </c>
      <c r="F591" s="199" t="s">
        <v>936</v>
      </c>
      <c r="G591" s="200" t="s">
        <v>331</v>
      </c>
      <c r="H591" s="201">
        <v>4.4000000000000004</v>
      </c>
      <c r="I591" s="202"/>
      <c r="J591" s="203">
        <f>ROUND(I591*H591,2)</f>
        <v>0</v>
      </c>
      <c r="K591" s="199" t="s">
        <v>120</v>
      </c>
      <c r="L591" s="45"/>
      <c r="M591" s="204" t="s">
        <v>19</v>
      </c>
      <c r="N591" s="205" t="s">
        <v>44</v>
      </c>
      <c r="O591" s="85"/>
      <c r="P591" s="206">
        <f>O591*H591</f>
        <v>0</v>
      </c>
      <c r="Q591" s="206">
        <v>0</v>
      </c>
      <c r="R591" s="206">
        <f>Q591*H591</f>
        <v>0</v>
      </c>
      <c r="S591" s="206">
        <v>0</v>
      </c>
      <c r="T591" s="207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08" t="s">
        <v>207</v>
      </c>
      <c r="AT591" s="208" t="s">
        <v>116</v>
      </c>
      <c r="AU591" s="208" t="s">
        <v>83</v>
      </c>
      <c r="AY591" s="18" t="s">
        <v>115</v>
      </c>
      <c r="BE591" s="209">
        <f>IF(N591="základní",J591,0)</f>
        <v>0</v>
      </c>
      <c r="BF591" s="209">
        <f>IF(N591="snížená",J591,0)</f>
        <v>0</v>
      </c>
      <c r="BG591" s="209">
        <f>IF(N591="zákl. přenesená",J591,0)</f>
        <v>0</v>
      </c>
      <c r="BH591" s="209">
        <f>IF(N591="sníž. přenesená",J591,0)</f>
        <v>0</v>
      </c>
      <c r="BI591" s="209">
        <f>IF(N591="nulová",J591,0)</f>
        <v>0</v>
      </c>
      <c r="BJ591" s="18" t="s">
        <v>81</v>
      </c>
      <c r="BK591" s="209">
        <f>ROUND(I591*H591,2)</f>
        <v>0</v>
      </c>
      <c r="BL591" s="18" t="s">
        <v>207</v>
      </c>
      <c r="BM591" s="208" t="s">
        <v>937</v>
      </c>
    </row>
    <row r="592" s="2" customFormat="1">
      <c r="A592" s="39"/>
      <c r="B592" s="40"/>
      <c r="C592" s="41"/>
      <c r="D592" s="210" t="s">
        <v>123</v>
      </c>
      <c r="E592" s="41"/>
      <c r="F592" s="211" t="s">
        <v>938</v>
      </c>
      <c r="G592" s="41"/>
      <c r="H592" s="41"/>
      <c r="I592" s="212"/>
      <c r="J592" s="41"/>
      <c r="K592" s="41"/>
      <c r="L592" s="45"/>
      <c r="M592" s="213"/>
      <c r="N592" s="214"/>
      <c r="O592" s="85"/>
      <c r="P592" s="85"/>
      <c r="Q592" s="85"/>
      <c r="R592" s="85"/>
      <c r="S592" s="85"/>
      <c r="T592" s="86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123</v>
      </c>
      <c r="AU592" s="18" t="s">
        <v>83</v>
      </c>
    </row>
    <row r="593" s="12" customFormat="1">
      <c r="A593" s="12"/>
      <c r="B593" s="215"/>
      <c r="C593" s="216"/>
      <c r="D593" s="210" t="s">
        <v>125</v>
      </c>
      <c r="E593" s="217" t="s">
        <v>19</v>
      </c>
      <c r="F593" s="218" t="s">
        <v>939</v>
      </c>
      <c r="G593" s="216"/>
      <c r="H593" s="217" t="s">
        <v>19</v>
      </c>
      <c r="I593" s="219"/>
      <c r="J593" s="216"/>
      <c r="K593" s="216"/>
      <c r="L593" s="220"/>
      <c r="M593" s="221"/>
      <c r="N593" s="222"/>
      <c r="O593" s="222"/>
      <c r="P593" s="222"/>
      <c r="Q593" s="222"/>
      <c r="R593" s="222"/>
      <c r="S593" s="222"/>
      <c r="T593" s="223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T593" s="224" t="s">
        <v>125</v>
      </c>
      <c r="AU593" s="224" t="s">
        <v>83</v>
      </c>
      <c r="AV593" s="12" t="s">
        <v>81</v>
      </c>
      <c r="AW593" s="12" t="s">
        <v>127</v>
      </c>
      <c r="AX593" s="12" t="s">
        <v>73</v>
      </c>
      <c r="AY593" s="224" t="s">
        <v>115</v>
      </c>
    </row>
    <row r="594" s="12" customFormat="1">
      <c r="A594" s="12"/>
      <c r="B594" s="215"/>
      <c r="C594" s="216"/>
      <c r="D594" s="210" t="s">
        <v>125</v>
      </c>
      <c r="E594" s="217" t="s">
        <v>19</v>
      </c>
      <c r="F594" s="218" t="s">
        <v>398</v>
      </c>
      <c r="G594" s="216"/>
      <c r="H594" s="217" t="s">
        <v>19</v>
      </c>
      <c r="I594" s="219"/>
      <c r="J594" s="216"/>
      <c r="K594" s="216"/>
      <c r="L594" s="220"/>
      <c r="M594" s="221"/>
      <c r="N594" s="222"/>
      <c r="O594" s="222"/>
      <c r="P594" s="222"/>
      <c r="Q594" s="222"/>
      <c r="R594" s="222"/>
      <c r="S594" s="222"/>
      <c r="T594" s="223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T594" s="224" t="s">
        <v>125</v>
      </c>
      <c r="AU594" s="224" t="s">
        <v>83</v>
      </c>
      <c r="AV594" s="12" t="s">
        <v>81</v>
      </c>
      <c r="AW594" s="12" t="s">
        <v>127</v>
      </c>
      <c r="AX594" s="12" t="s">
        <v>73</v>
      </c>
      <c r="AY594" s="224" t="s">
        <v>115</v>
      </c>
    </row>
    <row r="595" s="13" customFormat="1">
      <c r="A595" s="13"/>
      <c r="B595" s="225"/>
      <c r="C595" s="226"/>
      <c r="D595" s="210" t="s">
        <v>125</v>
      </c>
      <c r="E595" s="227" t="s">
        <v>19</v>
      </c>
      <c r="F595" s="228" t="s">
        <v>940</v>
      </c>
      <c r="G595" s="226"/>
      <c r="H595" s="229">
        <v>4.4000000000000004</v>
      </c>
      <c r="I595" s="230"/>
      <c r="J595" s="226"/>
      <c r="K595" s="226"/>
      <c r="L595" s="231"/>
      <c r="M595" s="232"/>
      <c r="N595" s="233"/>
      <c r="O595" s="233"/>
      <c r="P595" s="233"/>
      <c r="Q595" s="233"/>
      <c r="R595" s="233"/>
      <c r="S595" s="233"/>
      <c r="T595" s="23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5" t="s">
        <v>125</v>
      </c>
      <c r="AU595" s="235" t="s">
        <v>83</v>
      </c>
      <c r="AV595" s="13" t="s">
        <v>83</v>
      </c>
      <c r="AW595" s="13" t="s">
        <v>127</v>
      </c>
      <c r="AX595" s="13" t="s">
        <v>81</v>
      </c>
      <c r="AY595" s="235" t="s">
        <v>115</v>
      </c>
    </row>
    <row r="596" s="11" customFormat="1" ht="22.8" customHeight="1">
      <c r="A596" s="11"/>
      <c r="B596" s="183"/>
      <c r="C596" s="184"/>
      <c r="D596" s="185" t="s">
        <v>72</v>
      </c>
      <c r="E596" s="245" t="s">
        <v>941</v>
      </c>
      <c r="F596" s="245" t="s">
        <v>942</v>
      </c>
      <c r="G596" s="184"/>
      <c r="H596" s="184"/>
      <c r="I596" s="187"/>
      <c r="J596" s="246">
        <f>BK596</f>
        <v>0</v>
      </c>
      <c r="K596" s="184"/>
      <c r="L596" s="189"/>
      <c r="M596" s="190"/>
      <c r="N596" s="191"/>
      <c r="O596" s="191"/>
      <c r="P596" s="192">
        <f>SUM(P597:P602)</f>
        <v>0</v>
      </c>
      <c r="Q596" s="191"/>
      <c r="R596" s="192">
        <f>SUM(R597:R602)</f>
        <v>0</v>
      </c>
      <c r="S596" s="191"/>
      <c r="T596" s="193">
        <f>SUM(T597:T602)</f>
        <v>0</v>
      </c>
      <c r="U596" s="11"/>
      <c r="V596" s="11"/>
      <c r="W596" s="11"/>
      <c r="X596" s="11"/>
      <c r="Y596" s="11"/>
      <c r="Z596" s="11"/>
      <c r="AA596" s="11"/>
      <c r="AB596" s="11"/>
      <c r="AC596" s="11"/>
      <c r="AD596" s="11"/>
      <c r="AE596" s="11"/>
      <c r="AR596" s="194" t="s">
        <v>83</v>
      </c>
      <c r="AT596" s="195" t="s">
        <v>72</v>
      </c>
      <c r="AU596" s="195" t="s">
        <v>81</v>
      </c>
      <c r="AY596" s="194" t="s">
        <v>115</v>
      </c>
      <c r="BK596" s="196">
        <f>SUM(BK597:BK602)</f>
        <v>0</v>
      </c>
    </row>
    <row r="597" s="2" customFormat="1" ht="16.5" customHeight="1">
      <c r="A597" s="39"/>
      <c r="B597" s="40"/>
      <c r="C597" s="197" t="s">
        <v>943</v>
      </c>
      <c r="D597" s="197" t="s">
        <v>116</v>
      </c>
      <c r="E597" s="198" t="s">
        <v>944</v>
      </c>
      <c r="F597" s="199" t="s">
        <v>945</v>
      </c>
      <c r="G597" s="200" t="s">
        <v>389</v>
      </c>
      <c r="H597" s="201">
        <v>6.532</v>
      </c>
      <c r="I597" s="202"/>
      <c r="J597" s="203">
        <f>ROUND(I597*H597,2)</f>
        <v>0</v>
      </c>
      <c r="K597" s="199" t="s">
        <v>946</v>
      </c>
      <c r="L597" s="45"/>
      <c r="M597" s="204" t="s">
        <v>19</v>
      </c>
      <c r="N597" s="205" t="s">
        <v>44</v>
      </c>
      <c r="O597" s="85"/>
      <c r="P597" s="206">
        <f>O597*H597</f>
        <v>0</v>
      </c>
      <c r="Q597" s="206">
        <v>0</v>
      </c>
      <c r="R597" s="206">
        <f>Q597*H597</f>
        <v>0</v>
      </c>
      <c r="S597" s="206">
        <v>0</v>
      </c>
      <c r="T597" s="207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08" t="s">
        <v>207</v>
      </c>
      <c r="AT597" s="208" t="s">
        <v>116</v>
      </c>
      <c r="AU597" s="208" t="s">
        <v>83</v>
      </c>
      <c r="AY597" s="18" t="s">
        <v>115</v>
      </c>
      <c r="BE597" s="209">
        <f>IF(N597="základní",J597,0)</f>
        <v>0</v>
      </c>
      <c r="BF597" s="209">
        <f>IF(N597="snížená",J597,0)</f>
        <v>0</v>
      </c>
      <c r="BG597" s="209">
        <f>IF(N597="zákl. přenesená",J597,0)</f>
        <v>0</v>
      </c>
      <c r="BH597" s="209">
        <f>IF(N597="sníž. přenesená",J597,0)</f>
        <v>0</v>
      </c>
      <c r="BI597" s="209">
        <f>IF(N597="nulová",J597,0)</f>
        <v>0</v>
      </c>
      <c r="BJ597" s="18" t="s">
        <v>81</v>
      </c>
      <c r="BK597" s="209">
        <f>ROUND(I597*H597,2)</f>
        <v>0</v>
      </c>
      <c r="BL597" s="18" t="s">
        <v>207</v>
      </c>
      <c r="BM597" s="208" t="s">
        <v>947</v>
      </c>
    </row>
    <row r="598" s="2" customFormat="1">
      <c r="A598" s="39"/>
      <c r="B598" s="40"/>
      <c r="C598" s="41"/>
      <c r="D598" s="210" t="s">
        <v>123</v>
      </c>
      <c r="E598" s="41"/>
      <c r="F598" s="211" t="s">
        <v>948</v>
      </c>
      <c r="G598" s="41"/>
      <c r="H598" s="41"/>
      <c r="I598" s="212"/>
      <c r="J598" s="41"/>
      <c r="K598" s="41"/>
      <c r="L598" s="45"/>
      <c r="M598" s="213"/>
      <c r="N598" s="214"/>
      <c r="O598" s="85"/>
      <c r="P598" s="85"/>
      <c r="Q598" s="85"/>
      <c r="R598" s="85"/>
      <c r="S598" s="85"/>
      <c r="T598" s="86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123</v>
      </c>
      <c r="AU598" s="18" t="s">
        <v>83</v>
      </c>
    </row>
    <row r="599" s="12" customFormat="1">
      <c r="A599" s="12"/>
      <c r="B599" s="215"/>
      <c r="C599" s="216"/>
      <c r="D599" s="210" t="s">
        <v>125</v>
      </c>
      <c r="E599" s="217" t="s">
        <v>19</v>
      </c>
      <c r="F599" s="218" t="s">
        <v>949</v>
      </c>
      <c r="G599" s="216"/>
      <c r="H599" s="217" t="s">
        <v>19</v>
      </c>
      <c r="I599" s="219"/>
      <c r="J599" s="216"/>
      <c r="K599" s="216"/>
      <c r="L599" s="220"/>
      <c r="M599" s="221"/>
      <c r="N599" s="222"/>
      <c r="O599" s="222"/>
      <c r="P599" s="222"/>
      <c r="Q599" s="222"/>
      <c r="R599" s="222"/>
      <c r="S599" s="222"/>
      <c r="T599" s="223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T599" s="224" t="s">
        <v>125</v>
      </c>
      <c r="AU599" s="224" t="s">
        <v>83</v>
      </c>
      <c r="AV599" s="12" t="s">
        <v>81</v>
      </c>
      <c r="AW599" s="12" t="s">
        <v>127</v>
      </c>
      <c r="AX599" s="12" t="s">
        <v>73</v>
      </c>
      <c r="AY599" s="224" t="s">
        <v>115</v>
      </c>
    </row>
    <row r="600" s="12" customFormat="1">
      <c r="A600" s="12"/>
      <c r="B600" s="215"/>
      <c r="C600" s="216"/>
      <c r="D600" s="210" t="s">
        <v>125</v>
      </c>
      <c r="E600" s="217" t="s">
        <v>19</v>
      </c>
      <c r="F600" s="218" t="s">
        <v>950</v>
      </c>
      <c r="G600" s="216"/>
      <c r="H600" s="217" t="s">
        <v>19</v>
      </c>
      <c r="I600" s="219"/>
      <c r="J600" s="216"/>
      <c r="K600" s="216"/>
      <c r="L600" s="220"/>
      <c r="M600" s="221"/>
      <c r="N600" s="222"/>
      <c r="O600" s="222"/>
      <c r="P600" s="222"/>
      <c r="Q600" s="222"/>
      <c r="R600" s="222"/>
      <c r="S600" s="222"/>
      <c r="T600" s="223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T600" s="224" t="s">
        <v>125</v>
      </c>
      <c r="AU600" s="224" t="s">
        <v>83</v>
      </c>
      <c r="AV600" s="12" t="s">
        <v>81</v>
      </c>
      <c r="AW600" s="12" t="s">
        <v>127</v>
      </c>
      <c r="AX600" s="12" t="s">
        <v>73</v>
      </c>
      <c r="AY600" s="224" t="s">
        <v>115</v>
      </c>
    </row>
    <row r="601" s="12" customFormat="1">
      <c r="A601" s="12"/>
      <c r="B601" s="215"/>
      <c r="C601" s="216"/>
      <c r="D601" s="210" t="s">
        <v>125</v>
      </c>
      <c r="E601" s="217" t="s">
        <v>19</v>
      </c>
      <c r="F601" s="218" t="s">
        <v>951</v>
      </c>
      <c r="G601" s="216"/>
      <c r="H601" s="217" t="s">
        <v>19</v>
      </c>
      <c r="I601" s="219"/>
      <c r="J601" s="216"/>
      <c r="K601" s="216"/>
      <c r="L601" s="220"/>
      <c r="M601" s="221"/>
      <c r="N601" s="222"/>
      <c r="O601" s="222"/>
      <c r="P601" s="222"/>
      <c r="Q601" s="222"/>
      <c r="R601" s="222"/>
      <c r="S601" s="222"/>
      <c r="T601" s="223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T601" s="224" t="s">
        <v>125</v>
      </c>
      <c r="AU601" s="224" t="s">
        <v>83</v>
      </c>
      <c r="AV601" s="12" t="s">
        <v>81</v>
      </c>
      <c r="AW601" s="12" t="s">
        <v>127</v>
      </c>
      <c r="AX601" s="12" t="s">
        <v>73</v>
      </c>
      <c r="AY601" s="224" t="s">
        <v>115</v>
      </c>
    </row>
    <row r="602" s="13" customFormat="1">
      <c r="A602" s="13"/>
      <c r="B602" s="225"/>
      <c r="C602" s="226"/>
      <c r="D602" s="210" t="s">
        <v>125</v>
      </c>
      <c r="E602" s="227" t="s">
        <v>19</v>
      </c>
      <c r="F602" s="228" t="s">
        <v>952</v>
      </c>
      <c r="G602" s="226"/>
      <c r="H602" s="229">
        <v>6.5319999999999991</v>
      </c>
      <c r="I602" s="230"/>
      <c r="J602" s="226"/>
      <c r="K602" s="226"/>
      <c r="L602" s="231"/>
      <c r="M602" s="232"/>
      <c r="N602" s="233"/>
      <c r="O602" s="233"/>
      <c r="P602" s="233"/>
      <c r="Q602" s="233"/>
      <c r="R602" s="233"/>
      <c r="S602" s="233"/>
      <c r="T602" s="234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5" t="s">
        <v>125</v>
      </c>
      <c r="AU602" s="235" t="s">
        <v>83</v>
      </c>
      <c r="AV602" s="13" t="s">
        <v>83</v>
      </c>
      <c r="AW602" s="13" t="s">
        <v>127</v>
      </c>
      <c r="AX602" s="13" t="s">
        <v>81</v>
      </c>
      <c r="AY602" s="235" t="s">
        <v>115</v>
      </c>
    </row>
    <row r="603" s="11" customFormat="1" ht="22.8" customHeight="1">
      <c r="A603" s="11"/>
      <c r="B603" s="183"/>
      <c r="C603" s="184"/>
      <c r="D603" s="185" t="s">
        <v>72</v>
      </c>
      <c r="E603" s="245" t="s">
        <v>953</v>
      </c>
      <c r="F603" s="245" t="s">
        <v>954</v>
      </c>
      <c r="G603" s="184"/>
      <c r="H603" s="184"/>
      <c r="I603" s="187"/>
      <c r="J603" s="246">
        <f>BK603</f>
        <v>0</v>
      </c>
      <c r="K603" s="184"/>
      <c r="L603" s="189"/>
      <c r="M603" s="190"/>
      <c r="N603" s="191"/>
      <c r="O603" s="191"/>
      <c r="P603" s="192">
        <f>SUM(P604:P616)</f>
        <v>0</v>
      </c>
      <c r="Q603" s="191"/>
      <c r="R603" s="192">
        <f>SUM(R604:R616)</f>
        <v>0</v>
      </c>
      <c r="S603" s="191"/>
      <c r="T603" s="193">
        <f>SUM(T604:T616)</f>
        <v>0</v>
      </c>
      <c r="U603" s="11"/>
      <c r="V603" s="11"/>
      <c r="W603" s="11"/>
      <c r="X603" s="11"/>
      <c r="Y603" s="11"/>
      <c r="Z603" s="11"/>
      <c r="AA603" s="11"/>
      <c r="AB603" s="11"/>
      <c r="AC603" s="11"/>
      <c r="AD603" s="11"/>
      <c r="AE603" s="11"/>
      <c r="AR603" s="194" t="s">
        <v>83</v>
      </c>
      <c r="AT603" s="195" t="s">
        <v>72</v>
      </c>
      <c r="AU603" s="195" t="s">
        <v>81</v>
      </c>
      <c r="AY603" s="194" t="s">
        <v>115</v>
      </c>
      <c r="BK603" s="196">
        <f>SUM(BK604:BK616)</f>
        <v>0</v>
      </c>
    </row>
    <row r="604" s="2" customFormat="1" ht="16.5" customHeight="1">
      <c r="A604" s="39"/>
      <c r="B604" s="40"/>
      <c r="C604" s="197" t="s">
        <v>955</v>
      </c>
      <c r="D604" s="197" t="s">
        <v>116</v>
      </c>
      <c r="E604" s="198" t="s">
        <v>956</v>
      </c>
      <c r="F604" s="199" t="s">
        <v>957</v>
      </c>
      <c r="G604" s="200" t="s">
        <v>389</v>
      </c>
      <c r="H604" s="201">
        <v>109.226</v>
      </c>
      <c r="I604" s="202"/>
      <c r="J604" s="203">
        <f>ROUND(I604*H604,2)</f>
        <v>0</v>
      </c>
      <c r="K604" s="199" t="s">
        <v>120</v>
      </c>
      <c r="L604" s="45"/>
      <c r="M604" s="204" t="s">
        <v>19</v>
      </c>
      <c r="N604" s="205" t="s">
        <v>44</v>
      </c>
      <c r="O604" s="85"/>
      <c r="P604" s="206">
        <f>O604*H604</f>
        <v>0</v>
      </c>
      <c r="Q604" s="206">
        <v>0</v>
      </c>
      <c r="R604" s="206">
        <f>Q604*H604</f>
        <v>0</v>
      </c>
      <c r="S604" s="206">
        <v>0</v>
      </c>
      <c r="T604" s="207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08" t="s">
        <v>207</v>
      </c>
      <c r="AT604" s="208" t="s">
        <v>116</v>
      </c>
      <c r="AU604" s="208" t="s">
        <v>83</v>
      </c>
      <c r="AY604" s="18" t="s">
        <v>115</v>
      </c>
      <c r="BE604" s="209">
        <f>IF(N604="základní",J604,0)</f>
        <v>0</v>
      </c>
      <c r="BF604" s="209">
        <f>IF(N604="snížená",J604,0)</f>
        <v>0</v>
      </c>
      <c r="BG604" s="209">
        <f>IF(N604="zákl. přenesená",J604,0)</f>
        <v>0</v>
      </c>
      <c r="BH604" s="209">
        <f>IF(N604="sníž. přenesená",J604,0)</f>
        <v>0</v>
      </c>
      <c r="BI604" s="209">
        <f>IF(N604="nulová",J604,0)</f>
        <v>0</v>
      </c>
      <c r="BJ604" s="18" t="s">
        <v>81</v>
      </c>
      <c r="BK604" s="209">
        <f>ROUND(I604*H604,2)</f>
        <v>0</v>
      </c>
      <c r="BL604" s="18" t="s">
        <v>207</v>
      </c>
      <c r="BM604" s="208" t="s">
        <v>958</v>
      </c>
    </row>
    <row r="605" s="2" customFormat="1">
      <c r="A605" s="39"/>
      <c r="B605" s="40"/>
      <c r="C605" s="41"/>
      <c r="D605" s="210" t="s">
        <v>123</v>
      </c>
      <c r="E605" s="41"/>
      <c r="F605" s="211" t="s">
        <v>959</v>
      </c>
      <c r="G605" s="41"/>
      <c r="H605" s="41"/>
      <c r="I605" s="212"/>
      <c r="J605" s="41"/>
      <c r="K605" s="41"/>
      <c r="L605" s="45"/>
      <c r="M605" s="213"/>
      <c r="N605" s="214"/>
      <c r="O605" s="85"/>
      <c r="P605" s="85"/>
      <c r="Q605" s="85"/>
      <c r="R605" s="85"/>
      <c r="S605" s="85"/>
      <c r="T605" s="86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123</v>
      </c>
      <c r="AU605" s="18" t="s">
        <v>83</v>
      </c>
    </row>
    <row r="606" s="12" customFormat="1">
      <c r="A606" s="12"/>
      <c r="B606" s="215"/>
      <c r="C606" s="216"/>
      <c r="D606" s="210" t="s">
        <v>125</v>
      </c>
      <c r="E606" s="217" t="s">
        <v>19</v>
      </c>
      <c r="F606" s="218" t="s">
        <v>960</v>
      </c>
      <c r="G606" s="216"/>
      <c r="H606" s="217" t="s">
        <v>19</v>
      </c>
      <c r="I606" s="219"/>
      <c r="J606" s="216"/>
      <c r="K606" s="216"/>
      <c r="L606" s="220"/>
      <c r="M606" s="221"/>
      <c r="N606" s="222"/>
      <c r="O606" s="222"/>
      <c r="P606" s="222"/>
      <c r="Q606" s="222"/>
      <c r="R606" s="222"/>
      <c r="S606" s="222"/>
      <c r="T606" s="223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T606" s="224" t="s">
        <v>125</v>
      </c>
      <c r="AU606" s="224" t="s">
        <v>83</v>
      </c>
      <c r="AV606" s="12" t="s">
        <v>81</v>
      </c>
      <c r="AW606" s="12" t="s">
        <v>127</v>
      </c>
      <c r="AX606" s="12" t="s">
        <v>73</v>
      </c>
      <c r="AY606" s="224" t="s">
        <v>115</v>
      </c>
    </row>
    <row r="607" s="13" customFormat="1">
      <c r="A607" s="13"/>
      <c r="B607" s="225"/>
      <c r="C607" s="226"/>
      <c r="D607" s="210" t="s">
        <v>125</v>
      </c>
      <c r="E607" s="227" t="s">
        <v>19</v>
      </c>
      <c r="F607" s="228" t="s">
        <v>961</v>
      </c>
      <c r="G607" s="226"/>
      <c r="H607" s="229">
        <v>109.2256</v>
      </c>
      <c r="I607" s="230"/>
      <c r="J607" s="226"/>
      <c r="K607" s="226"/>
      <c r="L607" s="231"/>
      <c r="M607" s="232"/>
      <c r="N607" s="233"/>
      <c r="O607" s="233"/>
      <c r="P607" s="233"/>
      <c r="Q607" s="233"/>
      <c r="R607" s="233"/>
      <c r="S607" s="233"/>
      <c r="T607" s="234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5" t="s">
        <v>125</v>
      </c>
      <c r="AU607" s="235" t="s">
        <v>83</v>
      </c>
      <c r="AV607" s="13" t="s">
        <v>83</v>
      </c>
      <c r="AW607" s="13" t="s">
        <v>127</v>
      </c>
      <c r="AX607" s="13" t="s">
        <v>81</v>
      </c>
      <c r="AY607" s="235" t="s">
        <v>115</v>
      </c>
    </row>
    <row r="608" s="2" customFormat="1" ht="16.5" customHeight="1">
      <c r="A608" s="39"/>
      <c r="B608" s="40"/>
      <c r="C608" s="197" t="s">
        <v>962</v>
      </c>
      <c r="D608" s="197" t="s">
        <v>116</v>
      </c>
      <c r="E608" s="198" t="s">
        <v>963</v>
      </c>
      <c r="F608" s="199" t="s">
        <v>964</v>
      </c>
      <c r="G608" s="200" t="s">
        <v>389</v>
      </c>
      <c r="H608" s="201">
        <v>16.32</v>
      </c>
      <c r="I608" s="202"/>
      <c r="J608" s="203">
        <f>ROUND(I608*H608,2)</f>
        <v>0</v>
      </c>
      <c r="K608" s="199" t="s">
        <v>120</v>
      </c>
      <c r="L608" s="45"/>
      <c r="M608" s="204" t="s">
        <v>19</v>
      </c>
      <c r="N608" s="205" t="s">
        <v>44</v>
      </c>
      <c r="O608" s="85"/>
      <c r="P608" s="206">
        <f>O608*H608</f>
        <v>0</v>
      </c>
      <c r="Q608" s="206">
        <v>0</v>
      </c>
      <c r="R608" s="206">
        <f>Q608*H608</f>
        <v>0</v>
      </c>
      <c r="S608" s="206">
        <v>0</v>
      </c>
      <c r="T608" s="207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08" t="s">
        <v>207</v>
      </c>
      <c r="AT608" s="208" t="s">
        <v>116</v>
      </c>
      <c r="AU608" s="208" t="s">
        <v>83</v>
      </c>
      <c r="AY608" s="18" t="s">
        <v>115</v>
      </c>
      <c r="BE608" s="209">
        <f>IF(N608="základní",J608,0)</f>
        <v>0</v>
      </c>
      <c r="BF608" s="209">
        <f>IF(N608="snížená",J608,0)</f>
        <v>0</v>
      </c>
      <c r="BG608" s="209">
        <f>IF(N608="zákl. přenesená",J608,0)</f>
        <v>0</v>
      </c>
      <c r="BH608" s="209">
        <f>IF(N608="sníž. přenesená",J608,0)</f>
        <v>0</v>
      </c>
      <c r="BI608" s="209">
        <f>IF(N608="nulová",J608,0)</f>
        <v>0</v>
      </c>
      <c r="BJ608" s="18" t="s">
        <v>81</v>
      </c>
      <c r="BK608" s="209">
        <f>ROUND(I608*H608,2)</f>
        <v>0</v>
      </c>
      <c r="BL608" s="18" t="s">
        <v>207</v>
      </c>
      <c r="BM608" s="208" t="s">
        <v>965</v>
      </c>
    </row>
    <row r="609" s="2" customFormat="1">
      <c r="A609" s="39"/>
      <c r="B609" s="40"/>
      <c r="C609" s="41"/>
      <c r="D609" s="210" t="s">
        <v>123</v>
      </c>
      <c r="E609" s="41"/>
      <c r="F609" s="211" t="s">
        <v>966</v>
      </c>
      <c r="G609" s="41"/>
      <c r="H609" s="41"/>
      <c r="I609" s="212"/>
      <c r="J609" s="41"/>
      <c r="K609" s="41"/>
      <c r="L609" s="45"/>
      <c r="M609" s="213"/>
      <c r="N609" s="214"/>
      <c r="O609" s="85"/>
      <c r="P609" s="85"/>
      <c r="Q609" s="85"/>
      <c r="R609" s="85"/>
      <c r="S609" s="85"/>
      <c r="T609" s="86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123</v>
      </c>
      <c r="AU609" s="18" t="s">
        <v>83</v>
      </c>
    </row>
    <row r="610" s="12" customFormat="1">
      <c r="A610" s="12"/>
      <c r="B610" s="215"/>
      <c r="C610" s="216"/>
      <c r="D610" s="210" t="s">
        <v>125</v>
      </c>
      <c r="E610" s="217" t="s">
        <v>19</v>
      </c>
      <c r="F610" s="218" t="s">
        <v>967</v>
      </c>
      <c r="G610" s="216"/>
      <c r="H610" s="217" t="s">
        <v>19</v>
      </c>
      <c r="I610" s="219"/>
      <c r="J610" s="216"/>
      <c r="K610" s="216"/>
      <c r="L610" s="220"/>
      <c r="M610" s="221"/>
      <c r="N610" s="222"/>
      <c r="O610" s="222"/>
      <c r="P610" s="222"/>
      <c r="Q610" s="222"/>
      <c r="R610" s="222"/>
      <c r="S610" s="222"/>
      <c r="T610" s="223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T610" s="224" t="s">
        <v>125</v>
      </c>
      <c r="AU610" s="224" t="s">
        <v>83</v>
      </c>
      <c r="AV610" s="12" t="s">
        <v>81</v>
      </c>
      <c r="AW610" s="12" t="s">
        <v>127</v>
      </c>
      <c r="AX610" s="12" t="s">
        <v>73</v>
      </c>
      <c r="AY610" s="224" t="s">
        <v>115</v>
      </c>
    </row>
    <row r="611" s="12" customFormat="1">
      <c r="A611" s="12"/>
      <c r="B611" s="215"/>
      <c r="C611" s="216"/>
      <c r="D611" s="210" t="s">
        <v>125</v>
      </c>
      <c r="E611" s="217" t="s">
        <v>19</v>
      </c>
      <c r="F611" s="218" t="s">
        <v>968</v>
      </c>
      <c r="G611" s="216"/>
      <c r="H611" s="217" t="s">
        <v>19</v>
      </c>
      <c r="I611" s="219"/>
      <c r="J611" s="216"/>
      <c r="K611" s="216"/>
      <c r="L611" s="220"/>
      <c r="M611" s="221"/>
      <c r="N611" s="222"/>
      <c r="O611" s="222"/>
      <c r="P611" s="222"/>
      <c r="Q611" s="222"/>
      <c r="R611" s="222"/>
      <c r="S611" s="222"/>
      <c r="T611" s="223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T611" s="224" t="s">
        <v>125</v>
      </c>
      <c r="AU611" s="224" t="s">
        <v>83</v>
      </c>
      <c r="AV611" s="12" t="s">
        <v>81</v>
      </c>
      <c r="AW611" s="12" t="s">
        <v>127</v>
      </c>
      <c r="AX611" s="12" t="s">
        <v>73</v>
      </c>
      <c r="AY611" s="224" t="s">
        <v>115</v>
      </c>
    </row>
    <row r="612" s="13" customFormat="1">
      <c r="A612" s="13"/>
      <c r="B612" s="225"/>
      <c r="C612" s="226"/>
      <c r="D612" s="210" t="s">
        <v>125</v>
      </c>
      <c r="E612" s="227" t="s">
        <v>19</v>
      </c>
      <c r="F612" s="228" t="s">
        <v>969</v>
      </c>
      <c r="G612" s="226"/>
      <c r="H612" s="229">
        <v>16.32</v>
      </c>
      <c r="I612" s="230"/>
      <c r="J612" s="226"/>
      <c r="K612" s="226"/>
      <c r="L612" s="231"/>
      <c r="M612" s="232"/>
      <c r="N612" s="233"/>
      <c r="O612" s="233"/>
      <c r="P612" s="233"/>
      <c r="Q612" s="233"/>
      <c r="R612" s="233"/>
      <c r="S612" s="233"/>
      <c r="T612" s="234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5" t="s">
        <v>125</v>
      </c>
      <c r="AU612" s="235" t="s">
        <v>83</v>
      </c>
      <c r="AV612" s="13" t="s">
        <v>83</v>
      </c>
      <c r="AW612" s="13" t="s">
        <v>127</v>
      </c>
      <c r="AX612" s="13" t="s">
        <v>81</v>
      </c>
      <c r="AY612" s="235" t="s">
        <v>115</v>
      </c>
    </row>
    <row r="613" s="2" customFormat="1" ht="16.5" customHeight="1">
      <c r="A613" s="39"/>
      <c r="B613" s="40"/>
      <c r="C613" s="197" t="s">
        <v>970</v>
      </c>
      <c r="D613" s="197" t="s">
        <v>116</v>
      </c>
      <c r="E613" s="198" t="s">
        <v>971</v>
      </c>
      <c r="F613" s="199" t="s">
        <v>972</v>
      </c>
      <c r="G613" s="200" t="s">
        <v>389</v>
      </c>
      <c r="H613" s="201">
        <v>33.600000000000001</v>
      </c>
      <c r="I613" s="202"/>
      <c r="J613" s="203">
        <f>ROUND(I613*H613,2)</f>
        <v>0</v>
      </c>
      <c r="K613" s="199" t="s">
        <v>120</v>
      </c>
      <c r="L613" s="45"/>
      <c r="M613" s="204" t="s">
        <v>19</v>
      </c>
      <c r="N613" s="205" t="s">
        <v>44</v>
      </c>
      <c r="O613" s="85"/>
      <c r="P613" s="206">
        <f>O613*H613</f>
        <v>0</v>
      </c>
      <c r="Q613" s="206">
        <v>0</v>
      </c>
      <c r="R613" s="206">
        <f>Q613*H613</f>
        <v>0</v>
      </c>
      <c r="S613" s="206">
        <v>0</v>
      </c>
      <c r="T613" s="207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08" t="s">
        <v>207</v>
      </c>
      <c r="AT613" s="208" t="s">
        <v>116</v>
      </c>
      <c r="AU613" s="208" t="s">
        <v>83</v>
      </c>
      <c r="AY613" s="18" t="s">
        <v>115</v>
      </c>
      <c r="BE613" s="209">
        <f>IF(N613="základní",J613,0)</f>
        <v>0</v>
      </c>
      <c r="BF613" s="209">
        <f>IF(N613="snížená",J613,0)</f>
        <v>0</v>
      </c>
      <c r="BG613" s="209">
        <f>IF(N613="zákl. přenesená",J613,0)</f>
        <v>0</v>
      </c>
      <c r="BH613" s="209">
        <f>IF(N613="sníž. přenesená",J613,0)</f>
        <v>0</v>
      </c>
      <c r="BI613" s="209">
        <f>IF(N613="nulová",J613,0)</f>
        <v>0</v>
      </c>
      <c r="BJ613" s="18" t="s">
        <v>81</v>
      </c>
      <c r="BK613" s="209">
        <f>ROUND(I613*H613,2)</f>
        <v>0</v>
      </c>
      <c r="BL613" s="18" t="s">
        <v>207</v>
      </c>
      <c r="BM613" s="208" t="s">
        <v>973</v>
      </c>
    </row>
    <row r="614" s="2" customFormat="1">
      <c r="A614" s="39"/>
      <c r="B614" s="40"/>
      <c r="C614" s="41"/>
      <c r="D614" s="210" t="s">
        <v>123</v>
      </c>
      <c r="E614" s="41"/>
      <c r="F614" s="211" t="s">
        <v>966</v>
      </c>
      <c r="G614" s="41"/>
      <c r="H614" s="41"/>
      <c r="I614" s="212"/>
      <c r="J614" s="41"/>
      <c r="K614" s="41"/>
      <c r="L614" s="45"/>
      <c r="M614" s="213"/>
      <c r="N614" s="214"/>
      <c r="O614" s="85"/>
      <c r="P614" s="85"/>
      <c r="Q614" s="85"/>
      <c r="R614" s="85"/>
      <c r="S614" s="85"/>
      <c r="T614" s="86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123</v>
      </c>
      <c r="AU614" s="18" t="s">
        <v>83</v>
      </c>
    </row>
    <row r="615" s="12" customFormat="1">
      <c r="A615" s="12"/>
      <c r="B615" s="215"/>
      <c r="C615" s="216"/>
      <c r="D615" s="210" t="s">
        <v>125</v>
      </c>
      <c r="E615" s="217" t="s">
        <v>19</v>
      </c>
      <c r="F615" s="218" t="s">
        <v>967</v>
      </c>
      <c r="G615" s="216"/>
      <c r="H615" s="217" t="s">
        <v>19</v>
      </c>
      <c r="I615" s="219"/>
      <c r="J615" s="216"/>
      <c r="K615" s="216"/>
      <c r="L615" s="220"/>
      <c r="M615" s="221"/>
      <c r="N615" s="222"/>
      <c r="O615" s="222"/>
      <c r="P615" s="222"/>
      <c r="Q615" s="222"/>
      <c r="R615" s="222"/>
      <c r="S615" s="222"/>
      <c r="T615" s="223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T615" s="224" t="s">
        <v>125</v>
      </c>
      <c r="AU615" s="224" t="s">
        <v>83</v>
      </c>
      <c r="AV615" s="12" t="s">
        <v>81</v>
      </c>
      <c r="AW615" s="12" t="s">
        <v>127</v>
      </c>
      <c r="AX615" s="12" t="s">
        <v>73</v>
      </c>
      <c r="AY615" s="224" t="s">
        <v>115</v>
      </c>
    </row>
    <row r="616" s="13" customFormat="1">
      <c r="A616" s="13"/>
      <c r="B616" s="225"/>
      <c r="C616" s="226"/>
      <c r="D616" s="210" t="s">
        <v>125</v>
      </c>
      <c r="E616" s="227" t="s">
        <v>19</v>
      </c>
      <c r="F616" s="228" t="s">
        <v>974</v>
      </c>
      <c r="G616" s="226"/>
      <c r="H616" s="229">
        <v>33.600000000000001</v>
      </c>
      <c r="I616" s="230"/>
      <c r="J616" s="226"/>
      <c r="K616" s="226"/>
      <c r="L616" s="231"/>
      <c r="M616" s="232"/>
      <c r="N616" s="233"/>
      <c r="O616" s="233"/>
      <c r="P616" s="233"/>
      <c r="Q616" s="233"/>
      <c r="R616" s="233"/>
      <c r="S616" s="233"/>
      <c r="T616" s="234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5" t="s">
        <v>125</v>
      </c>
      <c r="AU616" s="235" t="s">
        <v>83</v>
      </c>
      <c r="AV616" s="13" t="s">
        <v>83</v>
      </c>
      <c r="AW616" s="13" t="s">
        <v>127</v>
      </c>
      <c r="AX616" s="13" t="s">
        <v>81</v>
      </c>
      <c r="AY616" s="235" t="s">
        <v>115</v>
      </c>
    </row>
    <row r="617" s="11" customFormat="1" ht="25.92" customHeight="1">
      <c r="A617" s="11"/>
      <c r="B617" s="183"/>
      <c r="C617" s="184"/>
      <c r="D617" s="185" t="s">
        <v>72</v>
      </c>
      <c r="E617" s="186" t="s">
        <v>112</v>
      </c>
      <c r="F617" s="186" t="s">
        <v>113</v>
      </c>
      <c r="G617" s="184"/>
      <c r="H617" s="184"/>
      <c r="I617" s="187"/>
      <c r="J617" s="188">
        <f>BK617</f>
        <v>0</v>
      </c>
      <c r="K617" s="184"/>
      <c r="L617" s="189"/>
      <c r="M617" s="190"/>
      <c r="N617" s="191"/>
      <c r="O617" s="191"/>
      <c r="P617" s="192">
        <f>SUM(P618:P641)</f>
        <v>0</v>
      </c>
      <c r="Q617" s="191"/>
      <c r="R617" s="192">
        <f>SUM(R618:R641)</f>
        <v>0</v>
      </c>
      <c r="S617" s="191"/>
      <c r="T617" s="193">
        <f>SUM(T618:T641)</f>
        <v>0</v>
      </c>
      <c r="U617" s="11"/>
      <c r="V617" s="11"/>
      <c r="W617" s="11"/>
      <c r="X617" s="11"/>
      <c r="Y617" s="11"/>
      <c r="Z617" s="11"/>
      <c r="AA617" s="11"/>
      <c r="AB617" s="11"/>
      <c r="AC617" s="11"/>
      <c r="AD617" s="11"/>
      <c r="AE617" s="11"/>
      <c r="AR617" s="194" t="s">
        <v>114</v>
      </c>
      <c r="AT617" s="195" t="s">
        <v>72</v>
      </c>
      <c r="AU617" s="195" t="s">
        <v>73</v>
      </c>
      <c r="AY617" s="194" t="s">
        <v>115</v>
      </c>
      <c r="BK617" s="196">
        <f>SUM(BK618:BK641)</f>
        <v>0</v>
      </c>
    </row>
    <row r="618" s="2" customFormat="1">
      <c r="A618" s="39"/>
      <c r="B618" s="40"/>
      <c r="C618" s="197" t="s">
        <v>975</v>
      </c>
      <c r="D618" s="197" t="s">
        <v>116</v>
      </c>
      <c r="E618" s="198" t="s">
        <v>976</v>
      </c>
      <c r="F618" s="199" t="s">
        <v>977</v>
      </c>
      <c r="G618" s="200" t="s">
        <v>514</v>
      </c>
      <c r="H618" s="201">
        <v>213.898</v>
      </c>
      <c r="I618" s="202"/>
      <c r="J618" s="203">
        <f>ROUND(I618*H618,2)</f>
        <v>0</v>
      </c>
      <c r="K618" s="199" t="s">
        <v>120</v>
      </c>
      <c r="L618" s="45"/>
      <c r="M618" s="204" t="s">
        <v>19</v>
      </c>
      <c r="N618" s="205" t="s">
        <v>44</v>
      </c>
      <c r="O618" s="85"/>
      <c r="P618" s="206">
        <f>O618*H618</f>
        <v>0</v>
      </c>
      <c r="Q618" s="206">
        <v>0</v>
      </c>
      <c r="R618" s="206">
        <f>Q618*H618</f>
        <v>0</v>
      </c>
      <c r="S618" s="206">
        <v>0</v>
      </c>
      <c r="T618" s="207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08" t="s">
        <v>121</v>
      </c>
      <c r="AT618" s="208" t="s">
        <v>116</v>
      </c>
      <c r="AU618" s="208" t="s">
        <v>81</v>
      </c>
      <c r="AY618" s="18" t="s">
        <v>115</v>
      </c>
      <c r="BE618" s="209">
        <f>IF(N618="základní",J618,0)</f>
        <v>0</v>
      </c>
      <c r="BF618" s="209">
        <f>IF(N618="snížená",J618,0)</f>
        <v>0</v>
      </c>
      <c r="BG618" s="209">
        <f>IF(N618="zákl. přenesená",J618,0)</f>
        <v>0</v>
      </c>
      <c r="BH618" s="209">
        <f>IF(N618="sníž. přenesená",J618,0)</f>
        <v>0</v>
      </c>
      <c r="BI618" s="209">
        <f>IF(N618="nulová",J618,0)</f>
        <v>0</v>
      </c>
      <c r="BJ618" s="18" t="s">
        <v>81</v>
      </c>
      <c r="BK618" s="209">
        <f>ROUND(I618*H618,2)</f>
        <v>0</v>
      </c>
      <c r="BL618" s="18" t="s">
        <v>121</v>
      </c>
      <c r="BM618" s="208" t="s">
        <v>978</v>
      </c>
    </row>
    <row r="619" s="2" customFormat="1">
      <c r="A619" s="39"/>
      <c r="B619" s="40"/>
      <c r="C619" s="41"/>
      <c r="D619" s="210" t="s">
        <v>123</v>
      </c>
      <c r="E619" s="41"/>
      <c r="F619" s="211" t="s">
        <v>979</v>
      </c>
      <c r="G619" s="41"/>
      <c r="H619" s="41"/>
      <c r="I619" s="212"/>
      <c r="J619" s="41"/>
      <c r="K619" s="41"/>
      <c r="L619" s="45"/>
      <c r="M619" s="213"/>
      <c r="N619" s="214"/>
      <c r="O619" s="85"/>
      <c r="P619" s="85"/>
      <c r="Q619" s="85"/>
      <c r="R619" s="85"/>
      <c r="S619" s="85"/>
      <c r="T619" s="86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123</v>
      </c>
      <c r="AU619" s="18" t="s">
        <v>81</v>
      </c>
    </row>
    <row r="620" s="12" customFormat="1">
      <c r="A620" s="12"/>
      <c r="B620" s="215"/>
      <c r="C620" s="216"/>
      <c r="D620" s="210" t="s">
        <v>125</v>
      </c>
      <c r="E620" s="217" t="s">
        <v>19</v>
      </c>
      <c r="F620" s="218" t="s">
        <v>980</v>
      </c>
      <c r="G620" s="216"/>
      <c r="H620" s="217" t="s">
        <v>19</v>
      </c>
      <c r="I620" s="219"/>
      <c r="J620" s="216"/>
      <c r="K620" s="216"/>
      <c r="L620" s="220"/>
      <c r="M620" s="221"/>
      <c r="N620" s="222"/>
      <c r="O620" s="222"/>
      <c r="P620" s="222"/>
      <c r="Q620" s="222"/>
      <c r="R620" s="222"/>
      <c r="S620" s="222"/>
      <c r="T620" s="223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T620" s="224" t="s">
        <v>125</v>
      </c>
      <c r="AU620" s="224" t="s">
        <v>81</v>
      </c>
      <c r="AV620" s="12" t="s">
        <v>81</v>
      </c>
      <c r="AW620" s="12" t="s">
        <v>127</v>
      </c>
      <c r="AX620" s="12" t="s">
        <v>73</v>
      </c>
      <c r="AY620" s="224" t="s">
        <v>115</v>
      </c>
    </row>
    <row r="621" s="13" customFormat="1">
      <c r="A621" s="13"/>
      <c r="B621" s="225"/>
      <c r="C621" s="226"/>
      <c r="D621" s="210" t="s">
        <v>125</v>
      </c>
      <c r="E621" s="227" t="s">
        <v>19</v>
      </c>
      <c r="F621" s="228" t="s">
        <v>981</v>
      </c>
      <c r="G621" s="226"/>
      <c r="H621" s="229">
        <v>213.898</v>
      </c>
      <c r="I621" s="230"/>
      <c r="J621" s="226"/>
      <c r="K621" s="226"/>
      <c r="L621" s="231"/>
      <c r="M621" s="232"/>
      <c r="N621" s="233"/>
      <c r="O621" s="233"/>
      <c r="P621" s="233"/>
      <c r="Q621" s="233"/>
      <c r="R621" s="233"/>
      <c r="S621" s="233"/>
      <c r="T621" s="234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5" t="s">
        <v>125</v>
      </c>
      <c r="AU621" s="235" t="s">
        <v>81</v>
      </c>
      <c r="AV621" s="13" t="s">
        <v>83</v>
      </c>
      <c r="AW621" s="13" t="s">
        <v>127</v>
      </c>
      <c r="AX621" s="13" t="s">
        <v>81</v>
      </c>
      <c r="AY621" s="235" t="s">
        <v>115</v>
      </c>
    </row>
    <row r="622" s="2" customFormat="1">
      <c r="A622" s="39"/>
      <c r="B622" s="40"/>
      <c r="C622" s="197" t="s">
        <v>982</v>
      </c>
      <c r="D622" s="197" t="s">
        <v>116</v>
      </c>
      <c r="E622" s="198" t="s">
        <v>983</v>
      </c>
      <c r="F622" s="199" t="s">
        <v>984</v>
      </c>
      <c r="G622" s="200" t="s">
        <v>514</v>
      </c>
      <c r="H622" s="201">
        <v>19.716000000000001</v>
      </c>
      <c r="I622" s="202"/>
      <c r="J622" s="203">
        <f>ROUND(I622*H622,2)</f>
        <v>0</v>
      </c>
      <c r="K622" s="199" t="s">
        <v>120</v>
      </c>
      <c r="L622" s="45"/>
      <c r="M622" s="204" t="s">
        <v>19</v>
      </c>
      <c r="N622" s="205" t="s">
        <v>44</v>
      </c>
      <c r="O622" s="85"/>
      <c r="P622" s="206">
        <f>O622*H622</f>
        <v>0</v>
      </c>
      <c r="Q622" s="206">
        <v>0</v>
      </c>
      <c r="R622" s="206">
        <f>Q622*H622</f>
        <v>0</v>
      </c>
      <c r="S622" s="206">
        <v>0</v>
      </c>
      <c r="T622" s="207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08" t="s">
        <v>121</v>
      </c>
      <c r="AT622" s="208" t="s">
        <v>116</v>
      </c>
      <c r="AU622" s="208" t="s">
        <v>81</v>
      </c>
      <c r="AY622" s="18" t="s">
        <v>115</v>
      </c>
      <c r="BE622" s="209">
        <f>IF(N622="základní",J622,0)</f>
        <v>0</v>
      </c>
      <c r="BF622" s="209">
        <f>IF(N622="snížená",J622,0)</f>
        <v>0</v>
      </c>
      <c r="BG622" s="209">
        <f>IF(N622="zákl. přenesená",J622,0)</f>
        <v>0</v>
      </c>
      <c r="BH622" s="209">
        <f>IF(N622="sníž. přenesená",J622,0)</f>
        <v>0</v>
      </c>
      <c r="BI622" s="209">
        <f>IF(N622="nulová",J622,0)</f>
        <v>0</v>
      </c>
      <c r="BJ622" s="18" t="s">
        <v>81</v>
      </c>
      <c r="BK622" s="209">
        <f>ROUND(I622*H622,2)</f>
        <v>0</v>
      </c>
      <c r="BL622" s="18" t="s">
        <v>121</v>
      </c>
      <c r="BM622" s="208" t="s">
        <v>985</v>
      </c>
    </row>
    <row r="623" s="2" customFormat="1">
      <c r="A623" s="39"/>
      <c r="B623" s="40"/>
      <c r="C623" s="41"/>
      <c r="D623" s="210" t="s">
        <v>123</v>
      </c>
      <c r="E623" s="41"/>
      <c r="F623" s="211" t="s">
        <v>979</v>
      </c>
      <c r="G623" s="41"/>
      <c r="H623" s="41"/>
      <c r="I623" s="212"/>
      <c r="J623" s="41"/>
      <c r="K623" s="41"/>
      <c r="L623" s="45"/>
      <c r="M623" s="213"/>
      <c r="N623" s="214"/>
      <c r="O623" s="85"/>
      <c r="P623" s="85"/>
      <c r="Q623" s="85"/>
      <c r="R623" s="85"/>
      <c r="S623" s="85"/>
      <c r="T623" s="86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123</v>
      </c>
      <c r="AU623" s="18" t="s">
        <v>81</v>
      </c>
    </row>
    <row r="624" s="12" customFormat="1">
      <c r="A624" s="12"/>
      <c r="B624" s="215"/>
      <c r="C624" s="216"/>
      <c r="D624" s="210" t="s">
        <v>125</v>
      </c>
      <c r="E624" s="217" t="s">
        <v>19</v>
      </c>
      <c r="F624" s="218" t="s">
        <v>986</v>
      </c>
      <c r="G624" s="216"/>
      <c r="H624" s="217" t="s">
        <v>19</v>
      </c>
      <c r="I624" s="219"/>
      <c r="J624" s="216"/>
      <c r="K624" s="216"/>
      <c r="L624" s="220"/>
      <c r="M624" s="221"/>
      <c r="N624" s="222"/>
      <c r="O624" s="222"/>
      <c r="P624" s="222"/>
      <c r="Q624" s="222"/>
      <c r="R624" s="222"/>
      <c r="S624" s="222"/>
      <c r="T624" s="223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T624" s="224" t="s">
        <v>125</v>
      </c>
      <c r="AU624" s="224" t="s">
        <v>81</v>
      </c>
      <c r="AV624" s="12" t="s">
        <v>81</v>
      </c>
      <c r="AW624" s="12" t="s">
        <v>127</v>
      </c>
      <c r="AX624" s="12" t="s">
        <v>73</v>
      </c>
      <c r="AY624" s="224" t="s">
        <v>115</v>
      </c>
    </row>
    <row r="625" s="13" customFormat="1">
      <c r="A625" s="13"/>
      <c r="B625" s="225"/>
      <c r="C625" s="226"/>
      <c r="D625" s="210" t="s">
        <v>125</v>
      </c>
      <c r="E625" s="227" t="s">
        <v>19</v>
      </c>
      <c r="F625" s="228" t="s">
        <v>987</v>
      </c>
      <c r="G625" s="226"/>
      <c r="H625" s="229">
        <v>19.716000000000001</v>
      </c>
      <c r="I625" s="230"/>
      <c r="J625" s="226"/>
      <c r="K625" s="226"/>
      <c r="L625" s="231"/>
      <c r="M625" s="232"/>
      <c r="N625" s="233"/>
      <c r="O625" s="233"/>
      <c r="P625" s="233"/>
      <c r="Q625" s="233"/>
      <c r="R625" s="233"/>
      <c r="S625" s="233"/>
      <c r="T625" s="234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5" t="s">
        <v>125</v>
      </c>
      <c r="AU625" s="235" t="s">
        <v>81</v>
      </c>
      <c r="AV625" s="13" t="s">
        <v>83</v>
      </c>
      <c r="AW625" s="13" t="s">
        <v>127</v>
      </c>
      <c r="AX625" s="13" t="s">
        <v>81</v>
      </c>
      <c r="AY625" s="235" t="s">
        <v>115</v>
      </c>
    </row>
    <row r="626" s="2" customFormat="1">
      <c r="A626" s="39"/>
      <c r="B626" s="40"/>
      <c r="C626" s="197" t="s">
        <v>988</v>
      </c>
      <c r="D626" s="197" t="s">
        <v>116</v>
      </c>
      <c r="E626" s="198" t="s">
        <v>989</v>
      </c>
      <c r="F626" s="199" t="s">
        <v>990</v>
      </c>
      <c r="G626" s="200" t="s">
        <v>514</v>
      </c>
      <c r="H626" s="201">
        <v>120.19</v>
      </c>
      <c r="I626" s="202"/>
      <c r="J626" s="203">
        <f>ROUND(I626*H626,2)</f>
        <v>0</v>
      </c>
      <c r="K626" s="199" t="s">
        <v>120</v>
      </c>
      <c r="L626" s="45"/>
      <c r="M626" s="204" t="s">
        <v>19</v>
      </c>
      <c r="N626" s="205" t="s">
        <v>44</v>
      </c>
      <c r="O626" s="85"/>
      <c r="P626" s="206">
        <f>O626*H626</f>
        <v>0</v>
      </c>
      <c r="Q626" s="206">
        <v>0</v>
      </c>
      <c r="R626" s="206">
        <f>Q626*H626</f>
        <v>0</v>
      </c>
      <c r="S626" s="206">
        <v>0</v>
      </c>
      <c r="T626" s="207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08" t="s">
        <v>121</v>
      </c>
      <c r="AT626" s="208" t="s">
        <v>116</v>
      </c>
      <c r="AU626" s="208" t="s">
        <v>81</v>
      </c>
      <c r="AY626" s="18" t="s">
        <v>115</v>
      </c>
      <c r="BE626" s="209">
        <f>IF(N626="základní",J626,0)</f>
        <v>0</v>
      </c>
      <c r="BF626" s="209">
        <f>IF(N626="snížená",J626,0)</f>
        <v>0</v>
      </c>
      <c r="BG626" s="209">
        <f>IF(N626="zákl. přenesená",J626,0)</f>
        <v>0</v>
      </c>
      <c r="BH626" s="209">
        <f>IF(N626="sníž. přenesená",J626,0)</f>
        <v>0</v>
      </c>
      <c r="BI626" s="209">
        <f>IF(N626="nulová",J626,0)</f>
        <v>0</v>
      </c>
      <c r="BJ626" s="18" t="s">
        <v>81</v>
      </c>
      <c r="BK626" s="209">
        <f>ROUND(I626*H626,2)</f>
        <v>0</v>
      </c>
      <c r="BL626" s="18" t="s">
        <v>121</v>
      </c>
      <c r="BM626" s="208" t="s">
        <v>991</v>
      </c>
    </row>
    <row r="627" s="2" customFormat="1">
      <c r="A627" s="39"/>
      <c r="B627" s="40"/>
      <c r="C627" s="41"/>
      <c r="D627" s="210" t="s">
        <v>123</v>
      </c>
      <c r="E627" s="41"/>
      <c r="F627" s="211" t="s">
        <v>979</v>
      </c>
      <c r="G627" s="41"/>
      <c r="H627" s="41"/>
      <c r="I627" s="212"/>
      <c r="J627" s="41"/>
      <c r="K627" s="41"/>
      <c r="L627" s="45"/>
      <c r="M627" s="213"/>
      <c r="N627" s="214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123</v>
      </c>
      <c r="AU627" s="18" t="s">
        <v>81</v>
      </c>
    </row>
    <row r="628" s="13" customFormat="1">
      <c r="A628" s="13"/>
      <c r="B628" s="225"/>
      <c r="C628" s="226"/>
      <c r="D628" s="210" t="s">
        <v>125</v>
      </c>
      <c r="E628" s="227" t="s">
        <v>19</v>
      </c>
      <c r="F628" s="228" t="s">
        <v>992</v>
      </c>
      <c r="G628" s="226"/>
      <c r="H628" s="229">
        <v>120.19</v>
      </c>
      <c r="I628" s="230"/>
      <c r="J628" s="226"/>
      <c r="K628" s="226"/>
      <c r="L628" s="231"/>
      <c r="M628" s="232"/>
      <c r="N628" s="233"/>
      <c r="O628" s="233"/>
      <c r="P628" s="233"/>
      <c r="Q628" s="233"/>
      <c r="R628" s="233"/>
      <c r="S628" s="233"/>
      <c r="T628" s="234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5" t="s">
        <v>125</v>
      </c>
      <c r="AU628" s="235" t="s">
        <v>81</v>
      </c>
      <c r="AV628" s="13" t="s">
        <v>83</v>
      </c>
      <c r="AW628" s="13" t="s">
        <v>127</v>
      </c>
      <c r="AX628" s="13" t="s">
        <v>81</v>
      </c>
      <c r="AY628" s="235" t="s">
        <v>115</v>
      </c>
    </row>
    <row r="629" s="2" customFormat="1" ht="16.5" customHeight="1">
      <c r="A629" s="39"/>
      <c r="B629" s="40"/>
      <c r="C629" s="197" t="s">
        <v>993</v>
      </c>
      <c r="D629" s="197" t="s">
        <v>116</v>
      </c>
      <c r="E629" s="198" t="s">
        <v>994</v>
      </c>
      <c r="F629" s="199" t="s">
        <v>995</v>
      </c>
      <c r="G629" s="200" t="s">
        <v>514</v>
      </c>
      <c r="H629" s="201">
        <v>219.203</v>
      </c>
      <c r="I629" s="202"/>
      <c r="J629" s="203">
        <f>ROUND(I629*H629,2)</f>
        <v>0</v>
      </c>
      <c r="K629" s="199" t="s">
        <v>120</v>
      </c>
      <c r="L629" s="45"/>
      <c r="M629" s="204" t="s">
        <v>19</v>
      </c>
      <c r="N629" s="205" t="s">
        <v>44</v>
      </c>
      <c r="O629" s="85"/>
      <c r="P629" s="206">
        <f>O629*H629</f>
        <v>0</v>
      </c>
      <c r="Q629" s="206">
        <v>0</v>
      </c>
      <c r="R629" s="206">
        <f>Q629*H629</f>
        <v>0</v>
      </c>
      <c r="S629" s="206">
        <v>0</v>
      </c>
      <c r="T629" s="207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08" t="s">
        <v>121</v>
      </c>
      <c r="AT629" s="208" t="s">
        <v>116</v>
      </c>
      <c r="AU629" s="208" t="s">
        <v>81</v>
      </c>
      <c r="AY629" s="18" t="s">
        <v>115</v>
      </c>
      <c r="BE629" s="209">
        <f>IF(N629="základní",J629,0)</f>
        <v>0</v>
      </c>
      <c r="BF629" s="209">
        <f>IF(N629="snížená",J629,0)</f>
        <v>0</v>
      </c>
      <c r="BG629" s="209">
        <f>IF(N629="zákl. přenesená",J629,0)</f>
        <v>0</v>
      </c>
      <c r="BH629" s="209">
        <f>IF(N629="sníž. přenesená",J629,0)</f>
        <v>0</v>
      </c>
      <c r="BI629" s="209">
        <f>IF(N629="nulová",J629,0)</f>
        <v>0</v>
      </c>
      <c r="BJ629" s="18" t="s">
        <v>81</v>
      </c>
      <c r="BK629" s="209">
        <f>ROUND(I629*H629,2)</f>
        <v>0</v>
      </c>
      <c r="BL629" s="18" t="s">
        <v>121</v>
      </c>
      <c r="BM629" s="208" t="s">
        <v>996</v>
      </c>
    </row>
    <row r="630" s="2" customFormat="1">
      <c r="A630" s="39"/>
      <c r="B630" s="40"/>
      <c r="C630" s="41"/>
      <c r="D630" s="210" t="s">
        <v>123</v>
      </c>
      <c r="E630" s="41"/>
      <c r="F630" s="211" t="s">
        <v>979</v>
      </c>
      <c r="G630" s="41"/>
      <c r="H630" s="41"/>
      <c r="I630" s="212"/>
      <c r="J630" s="41"/>
      <c r="K630" s="41"/>
      <c r="L630" s="45"/>
      <c r="M630" s="213"/>
      <c r="N630" s="214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123</v>
      </c>
      <c r="AU630" s="18" t="s">
        <v>81</v>
      </c>
    </row>
    <row r="631" s="13" customFormat="1">
      <c r="A631" s="13"/>
      <c r="B631" s="225"/>
      <c r="C631" s="226"/>
      <c r="D631" s="210" t="s">
        <v>125</v>
      </c>
      <c r="E631" s="227" t="s">
        <v>19</v>
      </c>
      <c r="F631" s="228" t="s">
        <v>997</v>
      </c>
      <c r="G631" s="226"/>
      <c r="H631" s="229">
        <v>219.20259999999999</v>
      </c>
      <c r="I631" s="230"/>
      <c r="J631" s="226"/>
      <c r="K631" s="226"/>
      <c r="L631" s="231"/>
      <c r="M631" s="232"/>
      <c r="N631" s="233"/>
      <c r="O631" s="233"/>
      <c r="P631" s="233"/>
      <c r="Q631" s="233"/>
      <c r="R631" s="233"/>
      <c r="S631" s="233"/>
      <c r="T631" s="234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5" t="s">
        <v>125</v>
      </c>
      <c r="AU631" s="235" t="s">
        <v>81</v>
      </c>
      <c r="AV631" s="13" t="s">
        <v>83</v>
      </c>
      <c r="AW631" s="13" t="s">
        <v>127</v>
      </c>
      <c r="AX631" s="13" t="s">
        <v>81</v>
      </c>
      <c r="AY631" s="235" t="s">
        <v>115</v>
      </c>
    </row>
    <row r="632" s="2" customFormat="1">
      <c r="A632" s="39"/>
      <c r="B632" s="40"/>
      <c r="C632" s="197" t="s">
        <v>998</v>
      </c>
      <c r="D632" s="197" t="s">
        <v>116</v>
      </c>
      <c r="E632" s="198" t="s">
        <v>999</v>
      </c>
      <c r="F632" s="199" t="s">
        <v>1000</v>
      </c>
      <c r="G632" s="200" t="s">
        <v>514</v>
      </c>
      <c r="H632" s="201">
        <v>20.561</v>
      </c>
      <c r="I632" s="202"/>
      <c r="J632" s="203">
        <f>ROUND(I632*H632,2)</f>
        <v>0</v>
      </c>
      <c r="K632" s="199" t="s">
        <v>120</v>
      </c>
      <c r="L632" s="45"/>
      <c r="M632" s="204" t="s">
        <v>19</v>
      </c>
      <c r="N632" s="205" t="s">
        <v>44</v>
      </c>
      <c r="O632" s="85"/>
      <c r="P632" s="206">
        <f>O632*H632</f>
        <v>0</v>
      </c>
      <c r="Q632" s="206">
        <v>0</v>
      </c>
      <c r="R632" s="206">
        <f>Q632*H632</f>
        <v>0</v>
      </c>
      <c r="S632" s="206">
        <v>0</v>
      </c>
      <c r="T632" s="207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08" t="s">
        <v>121</v>
      </c>
      <c r="AT632" s="208" t="s">
        <v>116</v>
      </c>
      <c r="AU632" s="208" t="s">
        <v>81</v>
      </c>
      <c r="AY632" s="18" t="s">
        <v>115</v>
      </c>
      <c r="BE632" s="209">
        <f>IF(N632="základní",J632,0)</f>
        <v>0</v>
      </c>
      <c r="BF632" s="209">
        <f>IF(N632="snížená",J632,0)</f>
        <v>0</v>
      </c>
      <c r="BG632" s="209">
        <f>IF(N632="zákl. přenesená",J632,0)</f>
        <v>0</v>
      </c>
      <c r="BH632" s="209">
        <f>IF(N632="sníž. přenesená",J632,0)</f>
        <v>0</v>
      </c>
      <c r="BI632" s="209">
        <f>IF(N632="nulová",J632,0)</f>
        <v>0</v>
      </c>
      <c r="BJ632" s="18" t="s">
        <v>81</v>
      </c>
      <c r="BK632" s="209">
        <f>ROUND(I632*H632,2)</f>
        <v>0</v>
      </c>
      <c r="BL632" s="18" t="s">
        <v>121</v>
      </c>
      <c r="BM632" s="208" t="s">
        <v>1001</v>
      </c>
    </row>
    <row r="633" s="2" customFormat="1">
      <c r="A633" s="39"/>
      <c r="B633" s="40"/>
      <c r="C633" s="41"/>
      <c r="D633" s="210" t="s">
        <v>123</v>
      </c>
      <c r="E633" s="41"/>
      <c r="F633" s="211" t="s">
        <v>979</v>
      </c>
      <c r="G633" s="41"/>
      <c r="H633" s="41"/>
      <c r="I633" s="212"/>
      <c r="J633" s="41"/>
      <c r="K633" s="41"/>
      <c r="L633" s="45"/>
      <c r="M633" s="213"/>
      <c r="N633" s="214"/>
      <c r="O633" s="85"/>
      <c r="P633" s="85"/>
      <c r="Q633" s="85"/>
      <c r="R633" s="85"/>
      <c r="S633" s="85"/>
      <c r="T633" s="86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123</v>
      </c>
      <c r="AU633" s="18" t="s">
        <v>81</v>
      </c>
    </row>
    <row r="634" s="12" customFormat="1">
      <c r="A634" s="12"/>
      <c r="B634" s="215"/>
      <c r="C634" s="216"/>
      <c r="D634" s="210" t="s">
        <v>125</v>
      </c>
      <c r="E634" s="217" t="s">
        <v>19</v>
      </c>
      <c r="F634" s="218" t="s">
        <v>1002</v>
      </c>
      <c r="G634" s="216"/>
      <c r="H634" s="217" t="s">
        <v>19</v>
      </c>
      <c r="I634" s="219"/>
      <c r="J634" s="216"/>
      <c r="K634" s="216"/>
      <c r="L634" s="220"/>
      <c r="M634" s="221"/>
      <c r="N634" s="222"/>
      <c r="O634" s="222"/>
      <c r="P634" s="222"/>
      <c r="Q634" s="222"/>
      <c r="R634" s="222"/>
      <c r="S634" s="222"/>
      <c r="T634" s="223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T634" s="224" t="s">
        <v>125</v>
      </c>
      <c r="AU634" s="224" t="s">
        <v>81</v>
      </c>
      <c r="AV634" s="12" t="s">
        <v>81</v>
      </c>
      <c r="AW634" s="12" t="s">
        <v>127</v>
      </c>
      <c r="AX634" s="12" t="s">
        <v>73</v>
      </c>
      <c r="AY634" s="224" t="s">
        <v>115</v>
      </c>
    </row>
    <row r="635" s="13" customFormat="1">
      <c r="A635" s="13"/>
      <c r="B635" s="225"/>
      <c r="C635" s="226"/>
      <c r="D635" s="210" t="s">
        <v>125</v>
      </c>
      <c r="E635" s="227" t="s">
        <v>19</v>
      </c>
      <c r="F635" s="228" t="s">
        <v>1003</v>
      </c>
      <c r="G635" s="226"/>
      <c r="H635" s="229">
        <v>0.84480000000000011</v>
      </c>
      <c r="I635" s="230"/>
      <c r="J635" s="226"/>
      <c r="K635" s="226"/>
      <c r="L635" s="231"/>
      <c r="M635" s="232"/>
      <c r="N635" s="233"/>
      <c r="O635" s="233"/>
      <c r="P635" s="233"/>
      <c r="Q635" s="233"/>
      <c r="R635" s="233"/>
      <c r="S635" s="233"/>
      <c r="T635" s="234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5" t="s">
        <v>125</v>
      </c>
      <c r="AU635" s="235" t="s">
        <v>81</v>
      </c>
      <c r="AV635" s="13" t="s">
        <v>83</v>
      </c>
      <c r="AW635" s="13" t="s">
        <v>127</v>
      </c>
      <c r="AX635" s="13" t="s">
        <v>73</v>
      </c>
      <c r="AY635" s="235" t="s">
        <v>115</v>
      </c>
    </row>
    <row r="636" s="12" customFormat="1">
      <c r="A636" s="12"/>
      <c r="B636" s="215"/>
      <c r="C636" s="216"/>
      <c r="D636" s="210" t="s">
        <v>125</v>
      </c>
      <c r="E636" s="217" t="s">
        <v>19</v>
      </c>
      <c r="F636" s="218" t="s">
        <v>1004</v>
      </c>
      <c r="G636" s="216"/>
      <c r="H636" s="217" t="s">
        <v>19</v>
      </c>
      <c r="I636" s="219"/>
      <c r="J636" s="216"/>
      <c r="K636" s="216"/>
      <c r="L636" s="220"/>
      <c r="M636" s="221"/>
      <c r="N636" s="222"/>
      <c r="O636" s="222"/>
      <c r="P636" s="222"/>
      <c r="Q636" s="222"/>
      <c r="R636" s="222"/>
      <c r="S636" s="222"/>
      <c r="T636" s="223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T636" s="224" t="s">
        <v>125</v>
      </c>
      <c r="AU636" s="224" t="s">
        <v>81</v>
      </c>
      <c r="AV636" s="12" t="s">
        <v>81</v>
      </c>
      <c r="AW636" s="12" t="s">
        <v>127</v>
      </c>
      <c r="AX636" s="12" t="s">
        <v>73</v>
      </c>
      <c r="AY636" s="224" t="s">
        <v>115</v>
      </c>
    </row>
    <row r="637" s="12" customFormat="1">
      <c r="A637" s="12"/>
      <c r="B637" s="215"/>
      <c r="C637" s="216"/>
      <c r="D637" s="210" t="s">
        <v>125</v>
      </c>
      <c r="E637" s="217" t="s">
        <v>19</v>
      </c>
      <c r="F637" s="218" t="s">
        <v>1005</v>
      </c>
      <c r="G637" s="216"/>
      <c r="H637" s="217" t="s">
        <v>19</v>
      </c>
      <c r="I637" s="219"/>
      <c r="J637" s="216"/>
      <c r="K637" s="216"/>
      <c r="L637" s="220"/>
      <c r="M637" s="221"/>
      <c r="N637" s="222"/>
      <c r="O637" s="222"/>
      <c r="P637" s="222"/>
      <c r="Q637" s="222"/>
      <c r="R637" s="222"/>
      <c r="S637" s="222"/>
      <c r="T637" s="223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T637" s="224" t="s">
        <v>125</v>
      </c>
      <c r="AU637" s="224" t="s">
        <v>81</v>
      </c>
      <c r="AV637" s="12" t="s">
        <v>81</v>
      </c>
      <c r="AW637" s="12" t="s">
        <v>127</v>
      </c>
      <c r="AX637" s="12" t="s">
        <v>73</v>
      </c>
      <c r="AY637" s="224" t="s">
        <v>115</v>
      </c>
    </row>
    <row r="638" s="12" customFormat="1">
      <c r="A638" s="12"/>
      <c r="B638" s="215"/>
      <c r="C638" s="216"/>
      <c r="D638" s="210" t="s">
        <v>125</v>
      </c>
      <c r="E638" s="217" t="s">
        <v>19</v>
      </c>
      <c r="F638" s="218" t="s">
        <v>1006</v>
      </c>
      <c r="G638" s="216"/>
      <c r="H638" s="217" t="s">
        <v>19</v>
      </c>
      <c r="I638" s="219"/>
      <c r="J638" s="216"/>
      <c r="K638" s="216"/>
      <c r="L638" s="220"/>
      <c r="M638" s="221"/>
      <c r="N638" s="222"/>
      <c r="O638" s="222"/>
      <c r="P638" s="222"/>
      <c r="Q638" s="222"/>
      <c r="R638" s="222"/>
      <c r="S638" s="222"/>
      <c r="T638" s="223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T638" s="224" t="s">
        <v>125</v>
      </c>
      <c r="AU638" s="224" t="s">
        <v>81</v>
      </c>
      <c r="AV638" s="12" t="s">
        <v>81</v>
      </c>
      <c r="AW638" s="12" t="s">
        <v>127</v>
      </c>
      <c r="AX638" s="12" t="s">
        <v>73</v>
      </c>
      <c r="AY638" s="224" t="s">
        <v>115</v>
      </c>
    </row>
    <row r="639" s="12" customFormat="1">
      <c r="A639" s="12"/>
      <c r="B639" s="215"/>
      <c r="C639" s="216"/>
      <c r="D639" s="210" t="s">
        <v>125</v>
      </c>
      <c r="E639" s="217" t="s">
        <v>19</v>
      </c>
      <c r="F639" s="218" t="s">
        <v>1007</v>
      </c>
      <c r="G639" s="216"/>
      <c r="H639" s="217" t="s">
        <v>19</v>
      </c>
      <c r="I639" s="219"/>
      <c r="J639" s="216"/>
      <c r="K639" s="216"/>
      <c r="L639" s="220"/>
      <c r="M639" s="221"/>
      <c r="N639" s="222"/>
      <c r="O639" s="222"/>
      <c r="P639" s="222"/>
      <c r="Q639" s="222"/>
      <c r="R639" s="222"/>
      <c r="S639" s="222"/>
      <c r="T639" s="223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T639" s="224" t="s">
        <v>125</v>
      </c>
      <c r="AU639" s="224" t="s">
        <v>81</v>
      </c>
      <c r="AV639" s="12" t="s">
        <v>81</v>
      </c>
      <c r="AW639" s="12" t="s">
        <v>127</v>
      </c>
      <c r="AX639" s="12" t="s">
        <v>73</v>
      </c>
      <c r="AY639" s="224" t="s">
        <v>115</v>
      </c>
    </row>
    <row r="640" s="13" customFormat="1">
      <c r="A640" s="13"/>
      <c r="B640" s="225"/>
      <c r="C640" s="226"/>
      <c r="D640" s="210" t="s">
        <v>125</v>
      </c>
      <c r="E640" s="227" t="s">
        <v>19</v>
      </c>
      <c r="F640" s="228" t="s">
        <v>987</v>
      </c>
      <c r="G640" s="226"/>
      <c r="H640" s="229">
        <v>19.715960000000003</v>
      </c>
      <c r="I640" s="230"/>
      <c r="J640" s="226"/>
      <c r="K640" s="226"/>
      <c r="L640" s="231"/>
      <c r="M640" s="232"/>
      <c r="N640" s="233"/>
      <c r="O640" s="233"/>
      <c r="P640" s="233"/>
      <c r="Q640" s="233"/>
      <c r="R640" s="233"/>
      <c r="S640" s="233"/>
      <c r="T640" s="234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5" t="s">
        <v>125</v>
      </c>
      <c r="AU640" s="235" t="s">
        <v>81</v>
      </c>
      <c r="AV640" s="13" t="s">
        <v>83</v>
      </c>
      <c r="AW640" s="13" t="s">
        <v>127</v>
      </c>
      <c r="AX640" s="13" t="s">
        <v>73</v>
      </c>
      <c r="AY640" s="235" t="s">
        <v>115</v>
      </c>
    </row>
    <row r="641" s="15" customFormat="1">
      <c r="A641" s="15"/>
      <c r="B641" s="247"/>
      <c r="C641" s="248"/>
      <c r="D641" s="210" t="s">
        <v>125</v>
      </c>
      <c r="E641" s="249" t="s">
        <v>19</v>
      </c>
      <c r="F641" s="250" t="s">
        <v>252</v>
      </c>
      <c r="G641" s="248"/>
      <c r="H641" s="251">
        <v>20.560760000000002</v>
      </c>
      <c r="I641" s="252"/>
      <c r="J641" s="248"/>
      <c r="K641" s="248"/>
      <c r="L641" s="253"/>
      <c r="M641" s="258"/>
      <c r="N641" s="259"/>
      <c r="O641" s="259"/>
      <c r="P641" s="259"/>
      <c r="Q641" s="259"/>
      <c r="R641" s="259"/>
      <c r="S641" s="259"/>
      <c r="T641" s="260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57" t="s">
        <v>125</v>
      </c>
      <c r="AU641" s="257" t="s">
        <v>81</v>
      </c>
      <c r="AV641" s="15" t="s">
        <v>114</v>
      </c>
      <c r="AW641" s="15" t="s">
        <v>127</v>
      </c>
      <c r="AX641" s="15" t="s">
        <v>81</v>
      </c>
      <c r="AY641" s="257" t="s">
        <v>115</v>
      </c>
    </row>
    <row r="642" s="2" customFormat="1" ht="6.96" customHeight="1">
      <c r="A642" s="39"/>
      <c r="B642" s="60"/>
      <c r="C642" s="61"/>
      <c r="D642" s="61"/>
      <c r="E642" s="61"/>
      <c r="F642" s="61"/>
      <c r="G642" s="61"/>
      <c r="H642" s="61"/>
      <c r="I642" s="61"/>
      <c r="J642" s="61"/>
      <c r="K642" s="61"/>
      <c r="L642" s="45"/>
      <c r="M642" s="39"/>
      <c r="O642" s="39"/>
      <c r="P642" s="39"/>
      <c r="Q642" s="39"/>
      <c r="R642" s="39"/>
      <c r="S642" s="39"/>
      <c r="T642" s="39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</row>
  </sheetData>
  <sheetProtection sheet="1" autoFilter="0" formatColumns="0" formatRows="0" objects="1" scenarios="1" spinCount="100000" saltValue="x6KgGXwdgIIFA/5iDkyGt3rmvaJLqgfnaoCLL0h3jbye94jVKyNGwh3SToog2x8biqdKfxUmYvaKHeQoIX+60w==" hashValue="RnF+fClNxF3Y/V+uhAvWX4fntne8wmb3PZkp8Zjw9KI4xhDggHZI+MDiMTUc40aCDtXlGxwdh1VmlYftCBOGtQ==" algorithmName="SHA-512" password="CC35"/>
  <autoFilter ref="C93:K641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1" customWidth="1"/>
    <col min="2" max="2" width="1.667969" style="261" customWidth="1"/>
    <col min="3" max="4" width="5" style="261" customWidth="1"/>
    <col min="5" max="5" width="11.66016" style="261" customWidth="1"/>
    <col min="6" max="6" width="9.160156" style="261" customWidth="1"/>
    <col min="7" max="7" width="5" style="261" customWidth="1"/>
    <col min="8" max="8" width="77.83203" style="261" customWidth="1"/>
    <col min="9" max="10" width="20" style="261" customWidth="1"/>
    <col min="11" max="11" width="1.667969" style="261" customWidth="1"/>
  </cols>
  <sheetData>
    <row r="1" s="1" customFormat="1" ht="37.5" customHeight="1"/>
    <row r="2" s="1" customFormat="1" ht="7.5" customHeight="1">
      <c r="B2" s="262"/>
      <c r="C2" s="263"/>
      <c r="D2" s="263"/>
      <c r="E2" s="263"/>
      <c r="F2" s="263"/>
      <c r="G2" s="263"/>
      <c r="H2" s="263"/>
      <c r="I2" s="263"/>
      <c r="J2" s="263"/>
      <c r="K2" s="264"/>
    </row>
    <row r="3" s="16" customFormat="1" ht="45" customHeight="1">
      <c r="B3" s="265"/>
      <c r="C3" s="266" t="s">
        <v>1008</v>
      </c>
      <c r="D3" s="266"/>
      <c r="E3" s="266"/>
      <c r="F3" s="266"/>
      <c r="G3" s="266"/>
      <c r="H3" s="266"/>
      <c r="I3" s="266"/>
      <c r="J3" s="266"/>
      <c r="K3" s="267"/>
    </row>
    <row r="4" s="1" customFormat="1" ht="25.5" customHeight="1">
      <c r="B4" s="268"/>
      <c r="C4" s="269" t="s">
        <v>1009</v>
      </c>
      <c r="D4" s="269"/>
      <c r="E4" s="269"/>
      <c r="F4" s="269"/>
      <c r="G4" s="269"/>
      <c r="H4" s="269"/>
      <c r="I4" s="269"/>
      <c r="J4" s="269"/>
      <c r="K4" s="270"/>
    </row>
    <row r="5" s="1" customFormat="1" ht="5.25" customHeight="1">
      <c r="B5" s="268"/>
      <c r="C5" s="271"/>
      <c r="D5" s="271"/>
      <c r="E5" s="271"/>
      <c r="F5" s="271"/>
      <c r="G5" s="271"/>
      <c r="H5" s="271"/>
      <c r="I5" s="271"/>
      <c r="J5" s="271"/>
      <c r="K5" s="270"/>
    </row>
    <row r="6" s="1" customFormat="1" ht="15" customHeight="1">
      <c r="B6" s="268"/>
      <c r="C6" s="272" t="s">
        <v>1010</v>
      </c>
      <c r="D6" s="272"/>
      <c r="E6" s="272"/>
      <c r="F6" s="272"/>
      <c r="G6" s="272"/>
      <c r="H6" s="272"/>
      <c r="I6" s="272"/>
      <c r="J6" s="272"/>
      <c r="K6" s="270"/>
    </row>
    <row r="7" s="1" customFormat="1" ht="15" customHeight="1">
      <c r="B7" s="273"/>
      <c r="C7" s="272" t="s">
        <v>1011</v>
      </c>
      <c r="D7" s="272"/>
      <c r="E7" s="272"/>
      <c r="F7" s="272"/>
      <c r="G7" s="272"/>
      <c r="H7" s="272"/>
      <c r="I7" s="272"/>
      <c r="J7" s="272"/>
      <c r="K7" s="270"/>
    </row>
    <row r="8" s="1" customFormat="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="1" customFormat="1" ht="15" customHeight="1">
      <c r="B9" s="273"/>
      <c r="C9" s="272" t="s">
        <v>1012</v>
      </c>
      <c r="D9" s="272"/>
      <c r="E9" s="272"/>
      <c r="F9" s="272"/>
      <c r="G9" s="272"/>
      <c r="H9" s="272"/>
      <c r="I9" s="272"/>
      <c r="J9" s="272"/>
      <c r="K9" s="270"/>
    </row>
    <row r="10" s="1" customFormat="1" ht="15" customHeight="1">
      <c r="B10" s="273"/>
      <c r="C10" s="272"/>
      <c r="D10" s="272" t="s">
        <v>1013</v>
      </c>
      <c r="E10" s="272"/>
      <c r="F10" s="272"/>
      <c r="G10" s="272"/>
      <c r="H10" s="272"/>
      <c r="I10" s="272"/>
      <c r="J10" s="272"/>
      <c r="K10" s="270"/>
    </row>
    <row r="11" s="1" customFormat="1" ht="15" customHeight="1">
      <c r="B11" s="273"/>
      <c r="C11" s="274"/>
      <c r="D11" s="272" t="s">
        <v>1014</v>
      </c>
      <c r="E11" s="272"/>
      <c r="F11" s="272"/>
      <c r="G11" s="272"/>
      <c r="H11" s="272"/>
      <c r="I11" s="272"/>
      <c r="J11" s="272"/>
      <c r="K11" s="270"/>
    </row>
    <row r="12" s="1" customFormat="1" ht="15" customHeight="1">
      <c r="B12" s="273"/>
      <c r="C12" s="274"/>
      <c r="D12" s="272"/>
      <c r="E12" s="272"/>
      <c r="F12" s="272"/>
      <c r="G12" s="272"/>
      <c r="H12" s="272"/>
      <c r="I12" s="272"/>
      <c r="J12" s="272"/>
      <c r="K12" s="270"/>
    </row>
    <row r="13" s="1" customFormat="1" ht="15" customHeight="1">
      <c r="B13" s="273"/>
      <c r="C13" s="274"/>
      <c r="D13" s="275" t="s">
        <v>1015</v>
      </c>
      <c r="E13" s="272"/>
      <c r="F13" s="272"/>
      <c r="G13" s="272"/>
      <c r="H13" s="272"/>
      <c r="I13" s="272"/>
      <c r="J13" s="272"/>
      <c r="K13" s="270"/>
    </row>
    <row r="14" s="1" customFormat="1" ht="12.75" customHeight="1">
      <c r="B14" s="273"/>
      <c r="C14" s="274"/>
      <c r="D14" s="274"/>
      <c r="E14" s="274"/>
      <c r="F14" s="274"/>
      <c r="G14" s="274"/>
      <c r="H14" s="274"/>
      <c r="I14" s="274"/>
      <c r="J14" s="274"/>
      <c r="K14" s="270"/>
    </row>
    <row r="15" s="1" customFormat="1" ht="15" customHeight="1">
      <c r="B15" s="273"/>
      <c r="C15" s="274"/>
      <c r="D15" s="272" t="s">
        <v>1016</v>
      </c>
      <c r="E15" s="272"/>
      <c r="F15" s="272"/>
      <c r="G15" s="272"/>
      <c r="H15" s="272"/>
      <c r="I15" s="272"/>
      <c r="J15" s="272"/>
      <c r="K15" s="270"/>
    </row>
    <row r="16" s="1" customFormat="1" ht="15" customHeight="1">
      <c r="B16" s="273"/>
      <c r="C16" s="274"/>
      <c r="D16" s="272" t="s">
        <v>1017</v>
      </c>
      <c r="E16" s="272"/>
      <c r="F16" s="272"/>
      <c r="G16" s="272"/>
      <c r="H16" s="272"/>
      <c r="I16" s="272"/>
      <c r="J16" s="272"/>
      <c r="K16" s="270"/>
    </row>
    <row r="17" s="1" customFormat="1" ht="15" customHeight="1">
      <c r="B17" s="273"/>
      <c r="C17" s="274"/>
      <c r="D17" s="272" t="s">
        <v>1018</v>
      </c>
      <c r="E17" s="272"/>
      <c r="F17" s="272"/>
      <c r="G17" s="272"/>
      <c r="H17" s="272"/>
      <c r="I17" s="272"/>
      <c r="J17" s="272"/>
      <c r="K17" s="270"/>
    </row>
    <row r="18" s="1" customFormat="1" ht="15" customHeight="1">
      <c r="B18" s="273"/>
      <c r="C18" s="274"/>
      <c r="D18" s="274"/>
      <c r="E18" s="276" t="s">
        <v>80</v>
      </c>
      <c r="F18" s="272" t="s">
        <v>1019</v>
      </c>
      <c r="G18" s="272"/>
      <c r="H18" s="272"/>
      <c r="I18" s="272"/>
      <c r="J18" s="272"/>
      <c r="K18" s="270"/>
    </row>
    <row r="19" s="1" customFormat="1" ht="15" customHeight="1">
      <c r="B19" s="273"/>
      <c r="C19" s="274"/>
      <c r="D19" s="274"/>
      <c r="E19" s="276" t="s">
        <v>1020</v>
      </c>
      <c r="F19" s="272" t="s">
        <v>1021</v>
      </c>
      <c r="G19" s="272"/>
      <c r="H19" s="272"/>
      <c r="I19" s="272"/>
      <c r="J19" s="272"/>
      <c r="K19" s="270"/>
    </row>
    <row r="20" s="1" customFormat="1" ht="15" customHeight="1">
      <c r="B20" s="273"/>
      <c r="C20" s="274"/>
      <c r="D20" s="274"/>
      <c r="E20" s="276" t="s">
        <v>1022</v>
      </c>
      <c r="F20" s="272" t="s">
        <v>1023</v>
      </c>
      <c r="G20" s="272"/>
      <c r="H20" s="272"/>
      <c r="I20" s="272"/>
      <c r="J20" s="272"/>
      <c r="K20" s="270"/>
    </row>
    <row r="21" s="1" customFormat="1" ht="15" customHeight="1">
      <c r="B21" s="273"/>
      <c r="C21" s="274"/>
      <c r="D21" s="274"/>
      <c r="E21" s="276" t="s">
        <v>1024</v>
      </c>
      <c r="F21" s="272" t="s">
        <v>79</v>
      </c>
      <c r="G21" s="272"/>
      <c r="H21" s="272"/>
      <c r="I21" s="272"/>
      <c r="J21" s="272"/>
      <c r="K21" s="270"/>
    </row>
    <row r="22" s="1" customFormat="1" ht="15" customHeight="1">
      <c r="B22" s="273"/>
      <c r="C22" s="274"/>
      <c r="D22" s="274"/>
      <c r="E22" s="276" t="s">
        <v>112</v>
      </c>
      <c r="F22" s="272" t="s">
        <v>113</v>
      </c>
      <c r="G22" s="272"/>
      <c r="H22" s="272"/>
      <c r="I22" s="272"/>
      <c r="J22" s="272"/>
      <c r="K22" s="270"/>
    </row>
    <row r="23" s="1" customFormat="1" ht="15" customHeight="1">
      <c r="B23" s="273"/>
      <c r="C23" s="274"/>
      <c r="D23" s="274"/>
      <c r="E23" s="276" t="s">
        <v>1025</v>
      </c>
      <c r="F23" s="272" t="s">
        <v>1026</v>
      </c>
      <c r="G23" s="272"/>
      <c r="H23" s="272"/>
      <c r="I23" s="272"/>
      <c r="J23" s="272"/>
      <c r="K23" s="270"/>
    </row>
    <row r="24" s="1" customFormat="1" ht="12.75" customHeight="1">
      <c r="B24" s="273"/>
      <c r="C24" s="274"/>
      <c r="D24" s="274"/>
      <c r="E24" s="274"/>
      <c r="F24" s="274"/>
      <c r="G24" s="274"/>
      <c r="H24" s="274"/>
      <c r="I24" s="274"/>
      <c r="J24" s="274"/>
      <c r="K24" s="270"/>
    </row>
    <row r="25" s="1" customFormat="1" ht="15" customHeight="1">
      <c r="B25" s="273"/>
      <c r="C25" s="272" t="s">
        <v>1027</v>
      </c>
      <c r="D25" s="272"/>
      <c r="E25" s="272"/>
      <c r="F25" s="272"/>
      <c r="G25" s="272"/>
      <c r="H25" s="272"/>
      <c r="I25" s="272"/>
      <c r="J25" s="272"/>
      <c r="K25" s="270"/>
    </row>
    <row r="26" s="1" customFormat="1" ht="15" customHeight="1">
      <c r="B26" s="273"/>
      <c r="C26" s="272" t="s">
        <v>1028</v>
      </c>
      <c r="D26" s="272"/>
      <c r="E26" s="272"/>
      <c r="F26" s="272"/>
      <c r="G26" s="272"/>
      <c r="H26" s="272"/>
      <c r="I26" s="272"/>
      <c r="J26" s="272"/>
      <c r="K26" s="270"/>
    </row>
    <row r="27" s="1" customFormat="1" ht="15" customHeight="1">
      <c r="B27" s="273"/>
      <c r="C27" s="272"/>
      <c r="D27" s="272" t="s">
        <v>1029</v>
      </c>
      <c r="E27" s="272"/>
      <c r="F27" s="272"/>
      <c r="G27" s="272"/>
      <c r="H27" s="272"/>
      <c r="I27" s="272"/>
      <c r="J27" s="272"/>
      <c r="K27" s="270"/>
    </row>
    <row r="28" s="1" customFormat="1" ht="15" customHeight="1">
      <c r="B28" s="273"/>
      <c r="C28" s="274"/>
      <c r="D28" s="272" t="s">
        <v>1030</v>
      </c>
      <c r="E28" s="272"/>
      <c r="F28" s="272"/>
      <c r="G28" s="272"/>
      <c r="H28" s="272"/>
      <c r="I28" s="272"/>
      <c r="J28" s="272"/>
      <c r="K28" s="270"/>
    </row>
    <row r="29" s="1" customFormat="1" ht="12.75" customHeight="1">
      <c r="B29" s="273"/>
      <c r="C29" s="274"/>
      <c r="D29" s="274"/>
      <c r="E29" s="274"/>
      <c r="F29" s="274"/>
      <c r="G29" s="274"/>
      <c r="H29" s="274"/>
      <c r="I29" s="274"/>
      <c r="J29" s="274"/>
      <c r="K29" s="270"/>
    </row>
    <row r="30" s="1" customFormat="1" ht="15" customHeight="1">
      <c r="B30" s="273"/>
      <c r="C30" s="274"/>
      <c r="D30" s="272" t="s">
        <v>1031</v>
      </c>
      <c r="E30" s="272"/>
      <c r="F30" s="272"/>
      <c r="G30" s="272"/>
      <c r="H30" s="272"/>
      <c r="I30" s="272"/>
      <c r="J30" s="272"/>
      <c r="K30" s="270"/>
    </row>
    <row r="31" s="1" customFormat="1" ht="15" customHeight="1">
      <c r="B31" s="273"/>
      <c r="C31" s="274"/>
      <c r="D31" s="272" t="s">
        <v>1032</v>
      </c>
      <c r="E31" s="272"/>
      <c r="F31" s="272"/>
      <c r="G31" s="272"/>
      <c r="H31" s="272"/>
      <c r="I31" s="272"/>
      <c r="J31" s="272"/>
      <c r="K31" s="270"/>
    </row>
    <row r="32" s="1" customFormat="1" ht="12.75" customHeight="1">
      <c r="B32" s="273"/>
      <c r="C32" s="274"/>
      <c r="D32" s="274"/>
      <c r="E32" s="274"/>
      <c r="F32" s="274"/>
      <c r="G32" s="274"/>
      <c r="H32" s="274"/>
      <c r="I32" s="274"/>
      <c r="J32" s="274"/>
      <c r="K32" s="270"/>
    </row>
    <row r="33" s="1" customFormat="1" ht="15" customHeight="1">
      <c r="B33" s="273"/>
      <c r="C33" s="274"/>
      <c r="D33" s="272" t="s">
        <v>1033</v>
      </c>
      <c r="E33" s="272"/>
      <c r="F33" s="272"/>
      <c r="G33" s="272"/>
      <c r="H33" s="272"/>
      <c r="I33" s="272"/>
      <c r="J33" s="272"/>
      <c r="K33" s="270"/>
    </row>
    <row r="34" s="1" customFormat="1" ht="15" customHeight="1">
      <c r="B34" s="273"/>
      <c r="C34" s="274"/>
      <c r="D34" s="272" t="s">
        <v>1034</v>
      </c>
      <c r="E34" s="272"/>
      <c r="F34" s="272"/>
      <c r="G34" s="272"/>
      <c r="H34" s="272"/>
      <c r="I34" s="272"/>
      <c r="J34" s="272"/>
      <c r="K34" s="270"/>
    </row>
    <row r="35" s="1" customFormat="1" ht="15" customHeight="1">
      <c r="B35" s="273"/>
      <c r="C35" s="274"/>
      <c r="D35" s="272" t="s">
        <v>1035</v>
      </c>
      <c r="E35" s="272"/>
      <c r="F35" s="272"/>
      <c r="G35" s="272"/>
      <c r="H35" s="272"/>
      <c r="I35" s="272"/>
      <c r="J35" s="272"/>
      <c r="K35" s="270"/>
    </row>
    <row r="36" s="1" customFormat="1" ht="15" customHeight="1">
      <c r="B36" s="273"/>
      <c r="C36" s="274"/>
      <c r="D36" s="272"/>
      <c r="E36" s="275" t="s">
        <v>100</v>
      </c>
      <c r="F36" s="272"/>
      <c r="G36" s="272" t="s">
        <v>1036</v>
      </c>
      <c r="H36" s="272"/>
      <c r="I36" s="272"/>
      <c r="J36" s="272"/>
      <c r="K36" s="270"/>
    </row>
    <row r="37" s="1" customFormat="1" ht="30.75" customHeight="1">
      <c r="B37" s="273"/>
      <c r="C37" s="274"/>
      <c r="D37" s="272"/>
      <c r="E37" s="275" t="s">
        <v>1037</v>
      </c>
      <c r="F37" s="272"/>
      <c r="G37" s="272" t="s">
        <v>1038</v>
      </c>
      <c r="H37" s="272"/>
      <c r="I37" s="272"/>
      <c r="J37" s="272"/>
      <c r="K37" s="270"/>
    </row>
    <row r="38" s="1" customFormat="1" ht="15" customHeight="1">
      <c r="B38" s="273"/>
      <c r="C38" s="274"/>
      <c r="D38" s="272"/>
      <c r="E38" s="275" t="s">
        <v>54</v>
      </c>
      <c r="F38" s="272"/>
      <c r="G38" s="272" t="s">
        <v>1039</v>
      </c>
      <c r="H38" s="272"/>
      <c r="I38" s="272"/>
      <c r="J38" s="272"/>
      <c r="K38" s="270"/>
    </row>
    <row r="39" s="1" customFormat="1" ht="15" customHeight="1">
      <c r="B39" s="273"/>
      <c r="C39" s="274"/>
      <c r="D39" s="272"/>
      <c r="E39" s="275" t="s">
        <v>55</v>
      </c>
      <c r="F39" s="272"/>
      <c r="G39" s="272" t="s">
        <v>1040</v>
      </c>
      <c r="H39" s="272"/>
      <c r="I39" s="272"/>
      <c r="J39" s="272"/>
      <c r="K39" s="270"/>
    </row>
    <row r="40" s="1" customFormat="1" ht="15" customHeight="1">
      <c r="B40" s="273"/>
      <c r="C40" s="274"/>
      <c r="D40" s="272"/>
      <c r="E40" s="275" t="s">
        <v>101</v>
      </c>
      <c r="F40" s="272"/>
      <c r="G40" s="272" t="s">
        <v>1041</v>
      </c>
      <c r="H40" s="272"/>
      <c r="I40" s="272"/>
      <c r="J40" s="272"/>
      <c r="K40" s="270"/>
    </row>
    <row r="41" s="1" customFormat="1" ht="15" customHeight="1">
      <c r="B41" s="273"/>
      <c r="C41" s="274"/>
      <c r="D41" s="272"/>
      <c r="E41" s="275" t="s">
        <v>102</v>
      </c>
      <c r="F41" s="272"/>
      <c r="G41" s="272" t="s">
        <v>1042</v>
      </c>
      <c r="H41" s="272"/>
      <c r="I41" s="272"/>
      <c r="J41" s="272"/>
      <c r="K41" s="270"/>
    </row>
    <row r="42" s="1" customFormat="1" ht="15" customHeight="1">
      <c r="B42" s="273"/>
      <c r="C42" s="274"/>
      <c r="D42" s="272"/>
      <c r="E42" s="275" t="s">
        <v>1043</v>
      </c>
      <c r="F42" s="272"/>
      <c r="G42" s="272" t="s">
        <v>1044</v>
      </c>
      <c r="H42" s="272"/>
      <c r="I42" s="272"/>
      <c r="J42" s="272"/>
      <c r="K42" s="270"/>
    </row>
    <row r="43" s="1" customFormat="1" ht="15" customHeight="1">
      <c r="B43" s="273"/>
      <c r="C43" s="274"/>
      <c r="D43" s="272"/>
      <c r="E43" s="275"/>
      <c r="F43" s="272"/>
      <c r="G43" s="272" t="s">
        <v>1045</v>
      </c>
      <c r="H43" s="272"/>
      <c r="I43" s="272"/>
      <c r="J43" s="272"/>
      <c r="K43" s="270"/>
    </row>
    <row r="44" s="1" customFormat="1" ht="15" customHeight="1">
      <c r="B44" s="273"/>
      <c r="C44" s="274"/>
      <c r="D44" s="272"/>
      <c r="E44" s="275" t="s">
        <v>1046</v>
      </c>
      <c r="F44" s="272"/>
      <c r="G44" s="272" t="s">
        <v>1047</v>
      </c>
      <c r="H44" s="272"/>
      <c r="I44" s="272"/>
      <c r="J44" s="272"/>
      <c r="K44" s="270"/>
    </row>
    <row r="45" s="1" customFormat="1" ht="15" customHeight="1">
      <c r="B45" s="273"/>
      <c r="C45" s="274"/>
      <c r="D45" s="272"/>
      <c r="E45" s="275" t="s">
        <v>104</v>
      </c>
      <c r="F45" s="272"/>
      <c r="G45" s="272" t="s">
        <v>1048</v>
      </c>
      <c r="H45" s="272"/>
      <c r="I45" s="272"/>
      <c r="J45" s="272"/>
      <c r="K45" s="270"/>
    </row>
    <row r="46" s="1" customFormat="1" ht="12.75" customHeight="1">
      <c r="B46" s="273"/>
      <c r="C46" s="274"/>
      <c r="D46" s="272"/>
      <c r="E46" s="272"/>
      <c r="F46" s="272"/>
      <c r="G46" s="272"/>
      <c r="H46" s="272"/>
      <c r="I46" s="272"/>
      <c r="J46" s="272"/>
      <c r="K46" s="270"/>
    </row>
    <row r="47" s="1" customFormat="1" ht="15" customHeight="1">
      <c r="B47" s="273"/>
      <c r="C47" s="274"/>
      <c r="D47" s="272" t="s">
        <v>1049</v>
      </c>
      <c r="E47" s="272"/>
      <c r="F47" s="272"/>
      <c r="G47" s="272"/>
      <c r="H47" s="272"/>
      <c r="I47" s="272"/>
      <c r="J47" s="272"/>
      <c r="K47" s="270"/>
    </row>
    <row r="48" s="1" customFormat="1" ht="15" customHeight="1">
      <c r="B48" s="273"/>
      <c r="C48" s="274"/>
      <c r="D48" s="274"/>
      <c r="E48" s="272" t="s">
        <v>1050</v>
      </c>
      <c r="F48" s="272"/>
      <c r="G48" s="272"/>
      <c r="H48" s="272"/>
      <c r="I48" s="272"/>
      <c r="J48" s="272"/>
      <c r="K48" s="270"/>
    </row>
    <row r="49" s="1" customFormat="1" ht="15" customHeight="1">
      <c r="B49" s="273"/>
      <c r="C49" s="274"/>
      <c r="D49" s="274"/>
      <c r="E49" s="272" t="s">
        <v>1051</v>
      </c>
      <c r="F49" s="272"/>
      <c r="G49" s="272"/>
      <c r="H49" s="272"/>
      <c r="I49" s="272"/>
      <c r="J49" s="272"/>
      <c r="K49" s="270"/>
    </row>
    <row r="50" s="1" customFormat="1" ht="15" customHeight="1">
      <c r="B50" s="273"/>
      <c r="C50" s="274"/>
      <c r="D50" s="274"/>
      <c r="E50" s="272" t="s">
        <v>1052</v>
      </c>
      <c r="F50" s="272"/>
      <c r="G50" s="272"/>
      <c r="H50" s="272"/>
      <c r="I50" s="272"/>
      <c r="J50" s="272"/>
      <c r="K50" s="270"/>
    </row>
    <row r="51" s="1" customFormat="1" ht="15" customHeight="1">
      <c r="B51" s="273"/>
      <c r="C51" s="274"/>
      <c r="D51" s="272" t="s">
        <v>1053</v>
      </c>
      <c r="E51" s="272"/>
      <c r="F51" s="272"/>
      <c r="G51" s="272"/>
      <c r="H51" s="272"/>
      <c r="I51" s="272"/>
      <c r="J51" s="272"/>
      <c r="K51" s="270"/>
    </row>
    <row r="52" s="1" customFormat="1" ht="25.5" customHeight="1">
      <c r="B52" s="268"/>
      <c r="C52" s="269" t="s">
        <v>1054</v>
      </c>
      <c r="D52" s="269"/>
      <c r="E52" s="269"/>
      <c r="F52" s="269"/>
      <c r="G52" s="269"/>
      <c r="H52" s="269"/>
      <c r="I52" s="269"/>
      <c r="J52" s="269"/>
      <c r="K52" s="270"/>
    </row>
    <row r="53" s="1" customFormat="1" ht="5.25" customHeight="1">
      <c r="B53" s="268"/>
      <c r="C53" s="271"/>
      <c r="D53" s="271"/>
      <c r="E53" s="271"/>
      <c r="F53" s="271"/>
      <c r="G53" s="271"/>
      <c r="H53" s="271"/>
      <c r="I53" s="271"/>
      <c r="J53" s="271"/>
      <c r="K53" s="270"/>
    </row>
    <row r="54" s="1" customFormat="1" ht="15" customHeight="1">
      <c r="B54" s="268"/>
      <c r="C54" s="272" t="s">
        <v>1055</v>
      </c>
      <c r="D54" s="272"/>
      <c r="E54" s="272"/>
      <c r="F54" s="272"/>
      <c r="G54" s="272"/>
      <c r="H54" s="272"/>
      <c r="I54" s="272"/>
      <c r="J54" s="272"/>
      <c r="K54" s="270"/>
    </row>
    <row r="55" s="1" customFormat="1" ht="15" customHeight="1">
      <c r="B55" s="268"/>
      <c r="C55" s="272" t="s">
        <v>1056</v>
      </c>
      <c r="D55" s="272"/>
      <c r="E55" s="272"/>
      <c r="F55" s="272"/>
      <c r="G55" s="272"/>
      <c r="H55" s="272"/>
      <c r="I55" s="272"/>
      <c r="J55" s="272"/>
      <c r="K55" s="270"/>
    </row>
    <row r="56" s="1" customFormat="1" ht="12.75" customHeight="1">
      <c r="B56" s="268"/>
      <c r="C56" s="272"/>
      <c r="D56" s="272"/>
      <c r="E56" s="272"/>
      <c r="F56" s="272"/>
      <c r="G56" s="272"/>
      <c r="H56" s="272"/>
      <c r="I56" s="272"/>
      <c r="J56" s="272"/>
      <c r="K56" s="270"/>
    </row>
    <row r="57" s="1" customFormat="1" ht="15" customHeight="1">
      <c r="B57" s="268"/>
      <c r="C57" s="272" t="s">
        <v>1057</v>
      </c>
      <c r="D57" s="272"/>
      <c r="E57" s="272"/>
      <c r="F57" s="272"/>
      <c r="G57" s="272"/>
      <c r="H57" s="272"/>
      <c r="I57" s="272"/>
      <c r="J57" s="272"/>
      <c r="K57" s="270"/>
    </row>
    <row r="58" s="1" customFormat="1" ht="15" customHeight="1">
      <c r="B58" s="268"/>
      <c r="C58" s="274"/>
      <c r="D58" s="272" t="s">
        <v>1058</v>
      </c>
      <c r="E58" s="272"/>
      <c r="F58" s="272"/>
      <c r="G58" s="272"/>
      <c r="H58" s="272"/>
      <c r="I58" s="272"/>
      <c r="J58" s="272"/>
      <c r="K58" s="270"/>
    </row>
    <row r="59" s="1" customFormat="1" ht="15" customHeight="1">
      <c r="B59" s="268"/>
      <c r="C59" s="274"/>
      <c r="D59" s="272" t="s">
        <v>1059</v>
      </c>
      <c r="E59" s="272"/>
      <c r="F59" s="272"/>
      <c r="G59" s="272"/>
      <c r="H59" s="272"/>
      <c r="I59" s="272"/>
      <c r="J59" s="272"/>
      <c r="K59" s="270"/>
    </row>
    <row r="60" s="1" customFormat="1" ht="15" customHeight="1">
      <c r="B60" s="268"/>
      <c r="C60" s="274"/>
      <c r="D60" s="272" t="s">
        <v>1060</v>
      </c>
      <c r="E60" s="272"/>
      <c r="F60" s="272"/>
      <c r="G60" s="272"/>
      <c r="H60" s="272"/>
      <c r="I60" s="272"/>
      <c r="J60" s="272"/>
      <c r="K60" s="270"/>
    </row>
    <row r="61" s="1" customFormat="1" ht="15" customHeight="1">
      <c r="B61" s="268"/>
      <c r="C61" s="274"/>
      <c r="D61" s="272" t="s">
        <v>1061</v>
      </c>
      <c r="E61" s="272"/>
      <c r="F61" s="272"/>
      <c r="G61" s="272"/>
      <c r="H61" s="272"/>
      <c r="I61" s="272"/>
      <c r="J61" s="272"/>
      <c r="K61" s="270"/>
    </row>
    <row r="62" s="1" customFormat="1" ht="15" customHeight="1">
      <c r="B62" s="268"/>
      <c r="C62" s="274"/>
      <c r="D62" s="277" t="s">
        <v>1062</v>
      </c>
      <c r="E62" s="277"/>
      <c r="F62" s="277"/>
      <c r="G62" s="277"/>
      <c r="H62" s="277"/>
      <c r="I62" s="277"/>
      <c r="J62" s="277"/>
      <c r="K62" s="270"/>
    </row>
    <row r="63" s="1" customFormat="1" ht="15" customHeight="1">
      <c r="B63" s="268"/>
      <c r="C63" s="274"/>
      <c r="D63" s="272" t="s">
        <v>1063</v>
      </c>
      <c r="E63" s="272"/>
      <c r="F63" s="272"/>
      <c r="G63" s="272"/>
      <c r="H63" s="272"/>
      <c r="I63" s="272"/>
      <c r="J63" s="272"/>
      <c r="K63" s="270"/>
    </row>
    <row r="64" s="1" customFormat="1" ht="12.75" customHeight="1">
      <c r="B64" s="268"/>
      <c r="C64" s="274"/>
      <c r="D64" s="274"/>
      <c r="E64" s="278"/>
      <c r="F64" s="274"/>
      <c r="G64" s="274"/>
      <c r="H64" s="274"/>
      <c r="I64" s="274"/>
      <c r="J64" s="274"/>
      <c r="K64" s="270"/>
    </row>
    <row r="65" s="1" customFormat="1" ht="15" customHeight="1">
      <c r="B65" s="268"/>
      <c r="C65" s="274"/>
      <c r="D65" s="272" t="s">
        <v>1064</v>
      </c>
      <c r="E65" s="272"/>
      <c r="F65" s="272"/>
      <c r="G65" s="272"/>
      <c r="H65" s="272"/>
      <c r="I65" s="272"/>
      <c r="J65" s="272"/>
      <c r="K65" s="270"/>
    </row>
    <row r="66" s="1" customFormat="1" ht="15" customHeight="1">
      <c r="B66" s="268"/>
      <c r="C66" s="274"/>
      <c r="D66" s="277" t="s">
        <v>1065</v>
      </c>
      <c r="E66" s="277"/>
      <c r="F66" s="277"/>
      <c r="G66" s="277"/>
      <c r="H66" s="277"/>
      <c r="I66" s="277"/>
      <c r="J66" s="277"/>
      <c r="K66" s="270"/>
    </row>
    <row r="67" s="1" customFormat="1" ht="15" customHeight="1">
      <c r="B67" s="268"/>
      <c r="C67" s="274"/>
      <c r="D67" s="272" t="s">
        <v>1066</v>
      </c>
      <c r="E67" s="272"/>
      <c r="F67" s="272"/>
      <c r="G67" s="272"/>
      <c r="H67" s="272"/>
      <c r="I67" s="272"/>
      <c r="J67" s="272"/>
      <c r="K67" s="270"/>
    </row>
    <row r="68" s="1" customFormat="1" ht="15" customHeight="1">
      <c r="B68" s="268"/>
      <c r="C68" s="274"/>
      <c r="D68" s="272" t="s">
        <v>1067</v>
      </c>
      <c r="E68" s="272"/>
      <c r="F68" s="272"/>
      <c r="G68" s="272"/>
      <c r="H68" s="272"/>
      <c r="I68" s="272"/>
      <c r="J68" s="272"/>
      <c r="K68" s="270"/>
    </row>
    <row r="69" s="1" customFormat="1" ht="15" customHeight="1">
      <c r="B69" s="268"/>
      <c r="C69" s="274"/>
      <c r="D69" s="272" t="s">
        <v>1068</v>
      </c>
      <c r="E69" s="272"/>
      <c r="F69" s="272"/>
      <c r="G69" s="272"/>
      <c r="H69" s="272"/>
      <c r="I69" s="272"/>
      <c r="J69" s="272"/>
      <c r="K69" s="270"/>
    </row>
    <row r="70" s="1" customFormat="1" ht="15" customHeight="1">
      <c r="B70" s="268"/>
      <c r="C70" s="274"/>
      <c r="D70" s="272" t="s">
        <v>1069</v>
      </c>
      <c r="E70" s="272"/>
      <c r="F70" s="272"/>
      <c r="G70" s="272"/>
      <c r="H70" s="272"/>
      <c r="I70" s="272"/>
      <c r="J70" s="272"/>
      <c r="K70" s="270"/>
    </row>
    <row r="71" s="1" customFormat="1" ht="12.75" customHeight="1">
      <c r="B71" s="279"/>
      <c r="C71" s="280"/>
      <c r="D71" s="280"/>
      <c r="E71" s="280"/>
      <c r="F71" s="280"/>
      <c r="G71" s="280"/>
      <c r="H71" s="280"/>
      <c r="I71" s="280"/>
      <c r="J71" s="280"/>
      <c r="K71" s="281"/>
    </row>
    <row r="72" s="1" customFormat="1" ht="18.75" customHeight="1">
      <c r="B72" s="282"/>
      <c r="C72" s="282"/>
      <c r="D72" s="282"/>
      <c r="E72" s="282"/>
      <c r="F72" s="282"/>
      <c r="G72" s="282"/>
      <c r="H72" s="282"/>
      <c r="I72" s="282"/>
      <c r="J72" s="282"/>
      <c r="K72" s="283"/>
    </row>
    <row r="73" s="1" customFormat="1" ht="18.75" customHeight="1">
      <c r="B73" s="283"/>
      <c r="C73" s="283"/>
      <c r="D73" s="283"/>
      <c r="E73" s="283"/>
      <c r="F73" s="283"/>
      <c r="G73" s="283"/>
      <c r="H73" s="283"/>
      <c r="I73" s="283"/>
      <c r="J73" s="283"/>
      <c r="K73" s="283"/>
    </row>
    <row r="74" s="1" customFormat="1" ht="7.5" customHeight="1">
      <c r="B74" s="284"/>
      <c r="C74" s="285"/>
      <c r="D74" s="285"/>
      <c r="E74" s="285"/>
      <c r="F74" s="285"/>
      <c r="G74" s="285"/>
      <c r="H74" s="285"/>
      <c r="I74" s="285"/>
      <c r="J74" s="285"/>
      <c r="K74" s="286"/>
    </row>
    <row r="75" s="1" customFormat="1" ht="45" customHeight="1">
      <c r="B75" s="287"/>
      <c r="C75" s="288" t="s">
        <v>1070</v>
      </c>
      <c r="D75" s="288"/>
      <c r="E75" s="288"/>
      <c r="F75" s="288"/>
      <c r="G75" s="288"/>
      <c r="H75" s="288"/>
      <c r="I75" s="288"/>
      <c r="J75" s="288"/>
      <c r="K75" s="289"/>
    </row>
    <row r="76" s="1" customFormat="1" ht="17.25" customHeight="1">
      <c r="B76" s="287"/>
      <c r="C76" s="290" t="s">
        <v>1071</v>
      </c>
      <c r="D76" s="290"/>
      <c r="E76" s="290"/>
      <c r="F76" s="290" t="s">
        <v>1072</v>
      </c>
      <c r="G76" s="291"/>
      <c r="H76" s="290" t="s">
        <v>55</v>
      </c>
      <c r="I76" s="290" t="s">
        <v>58</v>
      </c>
      <c r="J76" s="290" t="s">
        <v>1073</v>
      </c>
      <c r="K76" s="289"/>
    </row>
    <row r="77" s="1" customFormat="1" ht="17.25" customHeight="1">
      <c r="B77" s="287"/>
      <c r="C77" s="292" t="s">
        <v>1074</v>
      </c>
      <c r="D77" s="292"/>
      <c r="E77" s="292"/>
      <c r="F77" s="293" t="s">
        <v>1075</v>
      </c>
      <c r="G77" s="294"/>
      <c r="H77" s="292"/>
      <c r="I77" s="292"/>
      <c r="J77" s="292" t="s">
        <v>1076</v>
      </c>
      <c r="K77" s="289"/>
    </row>
    <row r="78" s="1" customFormat="1" ht="5.25" customHeight="1">
      <c r="B78" s="287"/>
      <c r="C78" s="295"/>
      <c r="D78" s="295"/>
      <c r="E78" s="295"/>
      <c r="F78" s="295"/>
      <c r="G78" s="296"/>
      <c r="H78" s="295"/>
      <c r="I78" s="295"/>
      <c r="J78" s="295"/>
      <c r="K78" s="289"/>
    </row>
    <row r="79" s="1" customFormat="1" ht="15" customHeight="1">
      <c r="B79" s="287"/>
      <c r="C79" s="275" t="s">
        <v>54</v>
      </c>
      <c r="D79" s="297"/>
      <c r="E79" s="297"/>
      <c r="F79" s="298" t="s">
        <v>1077</v>
      </c>
      <c r="G79" s="299"/>
      <c r="H79" s="275" t="s">
        <v>1078</v>
      </c>
      <c r="I79" s="275" t="s">
        <v>1079</v>
      </c>
      <c r="J79" s="275">
        <v>20</v>
      </c>
      <c r="K79" s="289"/>
    </row>
    <row r="80" s="1" customFormat="1" ht="15" customHeight="1">
      <c r="B80" s="287"/>
      <c r="C80" s="275" t="s">
        <v>1080</v>
      </c>
      <c r="D80" s="275"/>
      <c r="E80" s="275"/>
      <c r="F80" s="298" t="s">
        <v>1077</v>
      </c>
      <c r="G80" s="299"/>
      <c r="H80" s="275" t="s">
        <v>1081</v>
      </c>
      <c r="I80" s="275" t="s">
        <v>1079</v>
      </c>
      <c r="J80" s="275">
        <v>120</v>
      </c>
      <c r="K80" s="289"/>
    </row>
    <row r="81" s="1" customFormat="1" ht="15" customHeight="1">
      <c r="B81" s="300"/>
      <c r="C81" s="275" t="s">
        <v>1082</v>
      </c>
      <c r="D81" s="275"/>
      <c r="E81" s="275"/>
      <c r="F81" s="298" t="s">
        <v>1083</v>
      </c>
      <c r="G81" s="299"/>
      <c r="H81" s="275" t="s">
        <v>1084</v>
      </c>
      <c r="I81" s="275" t="s">
        <v>1079</v>
      </c>
      <c r="J81" s="275">
        <v>50</v>
      </c>
      <c r="K81" s="289"/>
    </row>
    <row r="82" s="1" customFormat="1" ht="15" customHeight="1">
      <c r="B82" s="300"/>
      <c r="C82" s="275" t="s">
        <v>1085</v>
      </c>
      <c r="D82" s="275"/>
      <c r="E82" s="275"/>
      <c r="F82" s="298" t="s">
        <v>1077</v>
      </c>
      <c r="G82" s="299"/>
      <c r="H82" s="275" t="s">
        <v>1086</v>
      </c>
      <c r="I82" s="275" t="s">
        <v>1087</v>
      </c>
      <c r="J82" s="275"/>
      <c r="K82" s="289"/>
    </row>
    <row r="83" s="1" customFormat="1" ht="15" customHeight="1">
      <c r="B83" s="300"/>
      <c r="C83" s="301" t="s">
        <v>1088</v>
      </c>
      <c r="D83" s="301"/>
      <c r="E83" s="301"/>
      <c r="F83" s="302" t="s">
        <v>1083</v>
      </c>
      <c r="G83" s="301"/>
      <c r="H83" s="301" t="s">
        <v>1089</v>
      </c>
      <c r="I83" s="301" t="s">
        <v>1079</v>
      </c>
      <c r="J83" s="301">
        <v>15</v>
      </c>
      <c r="K83" s="289"/>
    </row>
    <row r="84" s="1" customFormat="1" ht="15" customHeight="1">
      <c r="B84" s="300"/>
      <c r="C84" s="301" t="s">
        <v>1090</v>
      </c>
      <c r="D84" s="301"/>
      <c r="E84" s="301"/>
      <c r="F84" s="302" t="s">
        <v>1083</v>
      </c>
      <c r="G84" s="301"/>
      <c r="H84" s="301" t="s">
        <v>1091</v>
      </c>
      <c r="I84" s="301" t="s">
        <v>1079</v>
      </c>
      <c r="J84" s="301">
        <v>15</v>
      </c>
      <c r="K84" s="289"/>
    </row>
    <row r="85" s="1" customFormat="1" ht="15" customHeight="1">
      <c r="B85" s="300"/>
      <c r="C85" s="301" t="s">
        <v>1092</v>
      </c>
      <c r="D85" s="301"/>
      <c r="E85" s="301"/>
      <c r="F85" s="302" t="s">
        <v>1083</v>
      </c>
      <c r="G85" s="301"/>
      <c r="H85" s="301" t="s">
        <v>1093</v>
      </c>
      <c r="I85" s="301" t="s">
        <v>1079</v>
      </c>
      <c r="J85" s="301">
        <v>20</v>
      </c>
      <c r="K85" s="289"/>
    </row>
    <row r="86" s="1" customFormat="1" ht="15" customHeight="1">
      <c r="B86" s="300"/>
      <c r="C86" s="301" t="s">
        <v>1094</v>
      </c>
      <c r="D86" s="301"/>
      <c r="E86" s="301"/>
      <c r="F86" s="302" t="s">
        <v>1083</v>
      </c>
      <c r="G86" s="301"/>
      <c r="H86" s="301" t="s">
        <v>1095</v>
      </c>
      <c r="I86" s="301" t="s">
        <v>1079</v>
      </c>
      <c r="J86" s="301">
        <v>20</v>
      </c>
      <c r="K86" s="289"/>
    </row>
    <row r="87" s="1" customFormat="1" ht="15" customHeight="1">
      <c r="B87" s="300"/>
      <c r="C87" s="275" t="s">
        <v>1096</v>
      </c>
      <c r="D87" s="275"/>
      <c r="E87" s="275"/>
      <c r="F87" s="298" t="s">
        <v>1083</v>
      </c>
      <c r="G87" s="299"/>
      <c r="H87" s="275" t="s">
        <v>1097</v>
      </c>
      <c r="I87" s="275" t="s">
        <v>1079</v>
      </c>
      <c r="J87" s="275">
        <v>50</v>
      </c>
      <c r="K87" s="289"/>
    </row>
    <row r="88" s="1" customFormat="1" ht="15" customHeight="1">
      <c r="B88" s="300"/>
      <c r="C88" s="275" t="s">
        <v>1098</v>
      </c>
      <c r="D88" s="275"/>
      <c r="E88" s="275"/>
      <c r="F88" s="298" t="s">
        <v>1083</v>
      </c>
      <c r="G88" s="299"/>
      <c r="H88" s="275" t="s">
        <v>1099</v>
      </c>
      <c r="I88" s="275" t="s">
        <v>1079</v>
      </c>
      <c r="J88" s="275">
        <v>20</v>
      </c>
      <c r="K88" s="289"/>
    </row>
    <row r="89" s="1" customFormat="1" ht="15" customHeight="1">
      <c r="B89" s="300"/>
      <c r="C89" s="275" t="s">
        <v>1100</v>
      </c>
      <c r="D89" s="275"/>
      <c r="E89" s="275"/>
      <c r="F89" s="298" t="s">
        <v>1083</v>
      </c>
      <c r="G89" s="299"/>
      <c r="H89" s="275" t="s">
        <v>1101</v>
      </c>
      <c r="I89" s="275" t="s">
        <v>1079</v>
      </c>
      <c r="J89" s="275">
        <v>20</v>
      </c>
      <c r="K89" s="289"/>
    </row>
    <row r="90" s="1" customFormat="1" ht="15" customHeight="1">
      <c r="B90" s="300"/>
      <c r="C90" s="275" t="s">
        <v>1102</v>
      </c>
      <c r="D90" s="275"/>
      <c r="E90" s="275"/>
      <c r="F90" s="298" t="s">
        <v>1083</v>
      </c>
      <c r="G90" s="299"/>
      <c r="H90" s="275" t="s">
        <v>1103</v>
      </c>
      <c r="I90" s="275" t="s">
        <v>1079</v>
      </c>
      <c r="J90" s="275">
        <v>50</v>
      </c>
      <c r="K90" s="289"/>
    </row>
    <row r="91" s="1" customFormat="1" ht="15" customHeight="1">
      <c r="B91" s="300"/>
      <c r="C91" s="275" t="s">
        <v>1104</v>
      </c>
      <c r="D91" s="275"/>
      <c r="E91" s="275"/>
      <c r="F91" s="298" t="s">
        <v>1083</v>
      </c>
      <c r="G91" s="299"/>
      <c r="H91" s="275" t="s">
        <v>1104</v>
      </c>
      <c r="I91" s="275" t="s">
        <v>1079</v>
      </c>
      <c r="J91" s="275">
        <v>50</v>
      </c>
      <c r="K91" s="289"/>
    </row>
    <row r="92" s="1" customFormat="1" ht="15" customHeight="1">
      <c r="B92" s="300"/>
      <c r="C92" s="275" t="s">
        <v>1105</v>
      </c>
      <c r="D92" s="275"/>
      <c r="E92" s="275"/>
      <c r="F92" s="298" t="s">
        <v>1083</v>
      </c>
      <c r="G92" s="299"/>
      <c r="H92" s="275" t="s">
        <v>1106</v>
      </c>
      <c r="I92" s="275" t="s">
        <v>1079</v>
      </c>
      <c r="J92" s="275">
        <v>255</v>
      </c>
      <c r="K92" s="289"/>
    </row>
    <row r="93" s="1" customFormat="1" ht="15" customHeight="1">
      <c r="B93" s="300"/>
      <c r="C93" s="275" t="s">
        <v>1107</v>
      </c>
      <c r="D93" s="275"/>
      <c r="E93" s="275"/>
      <c r="F93" s="298" t="s">
        <v>1077</v>
      </c>
      <c r="G93" s="299"/>
      <c r="H93" s="275" t="s">
        <v>1108</v>
      </c>
      <c r="I93" s="275" t="s">
        <v>1109</v>
      </c>
      <c r="J93" s="275"/>
      <c r="K93" s="289"/>
    </row>
    <row r="94" s="1" customFormat="1" ht="15" customHeight="1">
      <c r="B94" s="300"/>
      <c r="C94" s="275" t="s">
        <v>1110</v>
      </c>
      <c r="D94" s="275"/>
      <c r="E94" s="275"/>
      <c r="F94" s="298" t="s">
        <v>1077</v>
      </c>
      <c r="G94" s="299"/>
      <c r="H94" s="275" t="s">
        <v>1111</v>
      </c>
      <c r="I94" s="275" t="s">
        <v>1112</v>
      </c>
      <c r="J94" s="275"/>
      <c r="K94" s="289"/>
    </row>
    <row r="95" s="1" customFormat="1" ht="15" customHeight="1">
      <c r="B95" s="300"/>
      <c r="C95" s="275" t="s">
        <v>1113</v>
      </c>
      <c r="D95" s="275"/>
      <c r="E95" s="275"/>
      <c r="F95" s="298" t="s">
        <v>1077</v>
      </c>
      <c r="G95" s="299"/>
      <c r="H95" s="275" t="s">
        <v>1113</v>
      </c>
      <c r="I95" s="275" t="s">
        <v>1112</v>
      </c>
      <c r="J95" s="275"/>
      <c r="K95" s="289"/>
    </row>
    <row r="96" s="1" customFormat="1" ht="15" customHeight="1">
      <c r="B96" s="300"/>
      <c r="C96" s="275" t="s">
        <v>39</v>
      </c>
      <c r="D96" s="275"/>
      <c r="E96" s="275"/>
      <c r="F96" s="298" t="s">
        <v>1077</v>
      </c>
      <c r="G96" s="299"/>
      <c r="H96" s="275" t="s">
        <v>1114</v>
      </c>
      <c r="I96" s="275" t="s">
        <v>1112</v>
      </c>
      <c r="J96" s="275"/>
      <c r="K96" s="289"/>
    </row>
    <row r="97" s="1" customFormat="1" ht="15" customHeight="1">
      <c r="B97" s="300"/>
      <c r="C97" s="275" t="s">
        <v>49</v>
      </c>
      <c r="D97" s="275"/>
      <c r="E97" s="275"/>
      <c r="F97" s="298" t="s">
        <v>1077</v>
      </c>
      <c r="G97" s="299"/>
      <c r="H97" s="275" t="s">
        <v>1115</v>
      </c>
      <c r="I97" s="275" t="s">
        <v>1112</v>
      </c>
      <c r="J97" s="275"/>
      <c r="K97" s="289"/>
    </row>
    <row r="98" s="1" customFormat="1" ht="15" customHeight="1">
      <c r="B98" s="303"/>
      <c r="C98" s="304"/>
      <c r="D98" s="304"/>
      <c r="E98" s="304"/>
      <c r="F98" s="304"/>
      <c r="G98" s="304"/>
      <c r="H98" s="304"/>
      <c r="I98" s="304"/>
      <c r="J98" s="304"/>
      <c r="K98" s="305"/>
    </row>
    <row r="99" s="1" customFormat="1" ht="18.7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6"/>
    </row>
    <row r="100" s="1" customFormat="1" ht="18.75" customHeight="1">
      <c r="B100" s="283"/>
      <c r="C100" s="283"/>
      <c r="D100" s="283"/>
      <c r="E100" s="283"/>
      <c r="F100" s="283"/>
      <c r="G100" s="283"/>
      <c r="H100" s="283"/>
      <c r="I100" s="283"/>
      <c r="J100" s="283"/>
      <c r="K100" s="283"/>
    </row>
    <row r="101" s="1" customFormat="1" ht="7.5" customHeight="1">
      <c r="B101" s="284"/>
      <c r="C101" s="285"/>
      <c r="D101" s="285"/>
      <c r="E101" s="285"/>
      <c r="F101" s="285"/>
      <c r="G101" s="285"/>
      <c r="H101" s="285"/>
      <c r="I101" s="285"/>
      <c r="J101" s="285"/>
      <c r="K101" s="286"/>
    </row>
    <row r="102" s="1" customFormat="1" ht="45" customHeight="1">
      <c r="B102" s="287"/>
      <c r="C102" s="288" t="s">
        <v>1116</v>
      </c>
      <c r="D102" s="288"/>
      <c r="E102" s="288"/>
      <c r="F102" s="288"/>
      <c r="G102" s="288"/>
      <c r="H102" s="288"/>
      <c r="I102" s="288"/>
      <c r="J102" s="288"/>
      <c r="K102" s="289"/>
    </row>
    <row r="103" s="1" customFormat="1" ht="17.25" customHeight="1">
      <c r="B103" s="287"/>
      <c r="C103" s="290" t="s">
        <v>1071</v>
      </c>
      <c r="D103" s="290"/>
      <c r="E103" s="290"/>
      <c r="F103" s="290" t="s">
        <v>1072</v>
      </c>
      <c r="G103" s="291"/>
      <c r="H103" s="290" t="s">
        <v>55</v>
      </c>
      <c r="I103" s="290" t="s">
        <v>58</v>
      </c>
      <c r="J103" s="290" t="s">
        <v>1073</v>
      </c>
      <c r="K103" s="289"/>
    </row>
    <row r="104" s="1" customFormat="1" ht="17.25" customHeight="1">
      <c r="B104" s="287"/>
      <c r="C104" s="292" t="s">
        <v>1074</v>
      </c>
      <c r="D104" s="292"/>
      <c r="E104" s="292"/>
      <c r="F104" s="293" t="s">
        <v>1075</v>
      </c>
      <c r="G104" s="294"/>
      <c r="H104" s="292"/>
      <c r="I104" s="292"/>
      <c r="J104" s="292" t="s">
        <v>1076</v>
      </c>
      <c r="K104" s="289"/>
    </row>
    <row r="105" s="1" customFormat="1" ht="5.25" customHeight="1">
      <c r="B105" s="287"/>
      <c r="C105" s="290"/>
      <c r="D105" s="290"/>
      <c r="E105" s="290"/>
      <c r="F105" s="290"/>
      <c r="G105" s="308"/>
      <c r="H105" s="290"/>
      <c r="I105" s="290"/>
      <c r="J105" s="290"/>
      <c r="K105" s="289"/>
    </row>
    <row r="106" s="1" customFormat="1" ht="15" customHeight="1">
      <c r="B106" s="287"/>
      <c r="C106" s="275" t="s">
        <v>54</v>
      </c>
      <c r="D106" s="297"/>
      <c r="E106" s="297"/>
      <c r="F106" s="298" t="s">
        <v>1077</v>
      </c>
      <c r="G106" s="275"/>
      <c r="H106" s="275" t="s">
        <v>1117</v>
      </c>
      <c r="I106" s="275" t="s">
        <v>1079</v>
      </c>
      <c r="J106" s="275">
        <v>20</v>
      </c>
      <c r="K106" s="289"/>
    </row>
    <row r="107" s="1" customFormat="1" ht="15" customHeight="1">
      <c r="B107" s="287"/>
      <c r="C107" s="275" t="s">
        <v>1080</v>
      </c>
      <c r="D107" s="275"/>
      <c r="E107" s="275"/>
      <c r="F107" s="298" t="s">
        <v>1077</v>
      </c>
      <c r="G107" s="275"/>
      <c r="H107" s="275" t="s">
        <v>1117</v>
      </c>
      <c r="I107" s="275" t="s">
        <v>1079</v>
      </c>
      <c r="J107" s="275">
        <v>120</v>
      </c>
      <c r="K107" s="289"/>
    </row>
    <row r="108" s="1" customFormat="1" ht="15" customHeight="1">
      <c r="B108" s="300"/>
      <c r="C108" s="275" t="s">
        <v>1082</v>
      </c>
      <c r="D108" s="275"/>
      <c r="E108" s="275"/>
      <c r="F108" s="298" t="s">
        <v>1083</v>
      </c>
      <c r="G108" s="275"/>
      <c r="H108" s="275" t="s">
        <v>1117</v>
      </c>
      <c r="I108" s="275" t="s">
        <v>1079</v>
      </c>
      <c r="J108" s="275">
        <v>50</v>
      </c>
      <c r="K108" s="289"/>
    </row>
    <row r="109" s="1" customFormat="1" ht="15" customHeight="1">
      <c r="B109" s="300"/>
      <c r="C109" s="275" t="s">
        <v>1085</v>
      </c>
      <c r="D109" s="275"/>
      <c r="E109" s="275"/>
      <c r="F109" s="298" t="s">
        <v>1077</v>
      </c>
      <c r="G109" s="275"/>
      <c r="H109" s="275" t="s">
        <v>1117</v>
      </c>
      <c r="I109" s="275" t="s">
        <v>1087</v>
      </c>
      <c r="J109" s="275"/>
      <c r="K109" s="289"/>
    </row>
    <row r="110" s="1" customFormat="1" ht="15" customHeight="1">
      <c r="B110" s="300"/>
      <c r="C110" s="275" t="s">
        <v>1096</v>
      </c>
      <c r="D110" s="275"/>
      <c r="E110" s="275"/>
      <c r="F110" s="298" t="s">
        <v>1083</v>
      </c>
      <c r="G110" s="275"/>
      <c r="H110" s="275" t="s">
        <v>1117</v>
      </c>
      <c r="I110" s="275" t="s">
        <v>1079</v>
      </c>
      <c r="J110" s="275">
        <v>50</v>
      </c>
      <c r="K110" s="289"/>
    </row>
    <row r="111" s="1" customFormat="1" ht="15" customHeight="1">
      <c r="B111" s="300"/>
      <c r="C111" s="275" t="s">
        <v>1104</v>
      </c>
      <c r="D111" s="275"/>
      <c r="E111" s="275"/>
      <c r="F111" s="298" t="s">
        <v>1083</v>
      </c>
      <c r="G111" s="275"/>
      <c r="H111" s="275" t="s">
        <v>1117</v>
      </c>
      <c r="I111" s="275" t="s">
        <v>1079</v>
      </c>
      <c r="J111" s="275">
        <v>50</v>
      </c>
      <c r="K111" s="289"/>
    </row>
    <row r="112" s="1" customFormat="1" ht="15" customHeight="1">
      <c r="B112" s="300"/>
      <c r="C112" s="275" t="s">
        <v>1102</v>
      </c>
      <c r="D112" s="275"/>
      <c r="E112" s="275"/>
      <c r="F112" s="298" t="s">
        <v>1083</v>
      </c>
      <c r="G112" s="275"/>
      <c r="H112" s="275" t="s">
        <v>1117</v>
      </c>
      <c r="I112" s="275" t="s">
        <v>1079</v>
      </c>
      <c r="J112" s="275">
        <v>50</v>
      </c>
      <c r="K112" s="289"/>
    </row>
    <row r="113" s="1" customFormat="1" ht="15" customHeight="1">
      <c r="B113" s="300"/>
      <c r="C113" s="275" t="s">
        <v>54</v>
      </c>
      <c r="D113" s="275"/>
      <c r="E113" s="275"/>
      <c r="F113" s="298" t="s">
        <v>1077</v>
      </c>
      <c r="G113" s="275"/>
      <c r="H113" s="275" t="s">
        <v>1118</v>
      </c>
      <c r="I113" s="275" t="s">
        <v>1079</v>
      </c>
      <c r="J113" s="275">
        <v>20</v>
      </c>
      <c r="K113" s="289"/>
    </row>
    <row r="114" s="1" customFormat="1" ht="15" customHeight="1">
      <c r="B114" s="300"/>
      <c r="C114" s="275" t="s">
        <v>1119</v>
      </c>
      <c r="D114" s="275"/>
      <c r="E114" s="275"/>
      <c r="F114" s="298" t="s">
        <v>1077</v>
      </c>
      <c r="G114" s="275"/>
      <c r="H114" s="275" t="s">
        <v>1120</v>
      </c>
      <c r="I114" s="275" t="s">
        <v>1079</v>
      </c>
      <c r="J114" s="275">
        <v>120</v>
      </c>
      <c r="K114" s="289"/>
    </row>
    <row r="115" s="1" customFormat="1" ht="15" customHeight="1">
      <c r="B115" s="300"/>
      <c r="C115" s="275" t="s">
        <v>39</v>
      </c>
      <c r="D115" s="275"/>
      <c r="E115" s="275"/>
      <c r="F115" s="298" t="s">
        <v>1077</v>
      </c>
      <c r="G115" s="275"/>
      <c r="H115" s="275" t="s">
        <v>1121</v>
      </c>
      <c r="I115" s="275" t="s">
        <v>1112</v>
      </c>
      <c r="J115" s="275"/>
      <c r="K115" s="289"/>
    </row>
    <row r="116" s="1" customFormat="1" ht="15" customHeight="1">
      <c r="B116" s="300"/>
      <c r="C116" s="275" t="s">
        <v>49</v>
      </c>
      <c r="D116" s="275"/>
      <c r="E116" s="275"/>
      <c r="F116" s="298" t="s">
        <v>1077</v>
      </c>
      <c r="G116" s="275"/>
      <c r="H116" s="275" t="s">
        <v>1122</v>
      </c>
      <c r="I116" s="275" t="s">
        <v>1112</v>
      </c>
      <c r="J116" s="275"/>
      <c r="K116" s="289"/>
    </row>
    <row r="117" s="1" customFormat="1" ht="15" customHeight="1">
      <c r="B117" s="300"/>
      <c r="C117" s="275" t="s">
        <v>58</v>
      </c>
      <c r="D117" s="275"/>
      <c r="E117" s="275"/>
      <c r="F117" s="298" t="s">
        <v>1077</v>
      </c>
      <c r="G117" s="275"/>
      <c r="H117" s="275" t="s">
        <v>1123</v>
      </c>
      <c r="I117" s="275" t="s">
        <v>1124</v>
      </c>
      <c r="J117" s="275"/>
      <c r="K117" s="289"/>
    </row>
    <row r="118" s="1" customFormat="1" ht="15" customHeight="1">
      <c r="B118" s="303"/>
      <c r="C118" s="309"/>
      <c r="D118" s="309"/>
      <c r="E118" s="309"/>
      <c r="F118" s="309"/>
      <c r="G118" s="309"/>
      <c r="H118" s="309"/>
      <c r="I118" s="309"/>
      <c r="J118" s="309"/>
      <c r="K118" s="305"/>
    </row>
    <row r="119" s="1" customFormat="1" ht="18.75" customHeight="1">
      <c r="B119" s="310"/>
      <c r="C119" s="311"/>
      <c r="D119" s="311"/>
      <c r="E119" s="311"/>
      <c r="F119" s="312"/>
      <c r="G119" s="311"/>
      <c r="H119" s="311"/>
      <c r="I119" s="311"/>
      <c r="J119" s="311"/>
      <c r="K119" s="310"/>
    </row>
    <row r="120" s="1" customFormat="1" ht="18.75" customHeight="1">
      <c r="B120" s="283"/>
      <c r="C120" s="283"/>
      <c r="D120" s="283"/>
      <c r="E120" s="283"/>
      <c r="F120" s="283"/>
      <c r="G120" s="283"/>
      <c r="H120" s="283"/>
      <c r="I120" s="283"/>
      <c r="J120" s="283"/>
      <c r="K120" s="283"/>
    </row>
    <row r="121" s="1" customFormat="1" ht="7.5" customHeight="1">
      <c r="B121" s="313"/>
      <c r="C121" s="314"/>
      <c r="D121" s="314"/>
      <c r="E121" s="314"/>
      <c r="F121" s="314"/>
      <c r="G121" s="314"/>
      <c r="H121" s="314"/>
      <c r="I121" s="314"/>
      <c r="J121" s="314"/>
      <c r="K121" s="315"/>
    </row>
    <row r="122" s="1" customFormat="1" ht="45" customHeight="1">
      <c r="B122" s="316"/>
      <c r="C122" s="266" t="s">
        <v>1125</v>
      </c>
      <c r="D122" s="266"/>
      <c r="E122" s="266"/>
      <c r="F122" s="266"/>
      <c r="G122" s="266"/>
      <c r="H122" s="266"/>
      <c r="I122" s="266"/>
      <c r="J122" s="266"/>
      <c r="K122" s="317"/>
    </row>
    <row r="123" s="1" customFormat="1" ht="17.25" customHeight="1">
      <c r="B123" s="318"/>
      <c r="C123" s="290" t="s">
        <v>1071</v>
      </c>
      <c r="D123" s="290"/>
      <c r="E123" s="290"/>
      <c r="F123" s="290" t="s">
        <v>1072</v>
      </c>
      <c r="G123" s="291"/>
      <c r="H123" s="290" t="s">
        <v>55</v>
      </c>
      <c r="I123" s="290" t="s">
        <v>58</v>
      </c>
      <c r="J123" s="290" t="s">
        <v>1073</v>
      </c>
      <c r="K123" s="319"/>
    </row>
    <row r="124" s="1" customFormat="1" ht="17.25" customHeight="1">
      <c r="B124" s="318"/>
      <c r="C124" s="292" t="s">
        <v>1074</v>
      </c>
      <c r="D124" s="292"/>
      <c r="E124" s="292"/>
      <c r="F124" s="293" t="s">
        <v>1075</v>
      </c>
      <c r="G124" s="294"/>
      <c r="H124" s="292"/>
      <c r="I124" s="292"/>
      <c r="J124" s="292" t="s">
        <v>1076</v>
      </c>
      <c r="K124" s="319"/>
    </row>
    <row r="125" s="1" customFormat="1" ht="5.25" customHeight="1">
      <c r="B125" s="320"/>
      <c r="C125" s="295"/>
      <c r="D125" s="295"/>
      <c r="E125" s="295"/>
      <c r="F125" s="295"/>
      <c r="G125" s="321"/>
      <c r="H125" s="295"/>
      <c r="I125" s="295"/>
      <c r="J125" s="295"/>
      <c r="K125" s="322"/>
    </row>
    <row r="126" s="1" customFormat="1" ht="15" customHeight="1">
      <c r="B126" s="320"/>
      <c r="C126" s="275" t="s">
        <v>1080</v>
      </c>
      <c r="D126" s="297"/>
      <c r="E126" s="297"/>
      <c r="F126" s="298" t="s">
        <v>1077</v>
      </c>
      <c r="G126" s="275"/>
      <c r="H126" s="275" t="s">
        <v>1117</v>
      </c>
      <c r="I126" s="275" t="s">
        <v>1079</v>
      </c>
      <c r="J126" s="275">
        <v>120</v>
      </c>
      <c r="K126" s="323"/>
    </row>
    <row r="127" s="1" customFormat="1" ht="15" customHeight="1">
      <c r="B127" s="320"/>
      <c r="C127" s="275" t="s">
        <v>1126</v>
      </c>
      <c r="D127" s="275"/>
      <c r="E127" s="275"/>
      <c r="F127" s="298" t="s">
        <v>1077</v>
      </c>
      <c r="G127" s="275"/>
      <c r="H127" s="275" t="s">
        <v>1127</v>
      </c>
      <c r="I127" s="275" t="s">
        <v>1079</v>
      </c>
      <c r="J127" s="275" t="s">
        <v>1128</v>
      </c>
      <c r="K127" s="323"/>
    </row>
    <row r="128" s="1" customFormat="1" ht="15" customHeight="1">
      <c r="B128" s="320"/>
      <c r="C128" s="275" t="s">
        <v>1025</v>
      </c>
      <c r="D128" s="275"/>
      <c r="E128" s="275"/>
      <c r="F128" s="298" t="s">
        <v>1077</v>
      </c>
      <c r="G128" s="275"/>
      <c r="H128" s="275" t="s">
        <v>1129</v>
      </c>
      <c r="I128" s="275" t="s">
        <v>1079</v>
      </c>
      <c r="J128" s="275" t="s">
        <v>1128</v>
      </c>
      <c r="K128" s="323"/>
    </row>
    <row r="129" s="1" customFormat="1" ht="15" customHeight="1">
      <c r="B129" s="320"/>
      <c r="C129" s="275" t="s">
        <v>1088</v>
      </c>
      <c r="D129" s="275"/>
      <c r="E129" s="275"/>
      <c r="F129" s="298" t="s">
        <v>1083</v>
      </c>
      <c r="G129" s="275"/>
      <c r="H129" s="275" t="s">
        <v>1089</v>
      </c>
      <c r="I129" s="275" t="s">
        <v>1079</v>
      </c>
      <c r="J129" s="275">
        <v>15</v>
      </c>
      <c r="K129" s="323"/>
    </row>
    <row r="130" s="1" customFormat="1" ht="15" customHeight="1">
      <c r="B130" s="320"/>
      <c r="C130" s="301" t="s">
        <v>1090</v>
      </c>
      <c r="D130" s="301"/>
      <c r="E130" s="301"/>
      <c r="F130" s="302" t="s">
        <v>1083</v>
      </c>
      <c r="G130" s="301"/>
      <c r="H130" s="301" t="s">
        <v>1091</v>
      </c>
      <c r="I130" s="301" t="s">
        <v>1079</v>
      </c>
      <c r="J130" s="301">
        <v>15</v>
      </c>
      <c r="K130" s="323"/>
    </row>
    <row r="131" s="1" customFormat="1" ht="15" customHeight="1">
      <c r="B131" s="320"/>
      <c r="C131" s="301" t="s">
        <v>1092</v>
      </c>
      <c r="D131" s="301"/>
      <c r="E131" s="301"/>
      <c r="F131" s="302" t="s">
        <v>1083</v>
      </c>
      <c r="G131" s="301"/>
      <c r="H131" s="301" t="s">
        <v>1093</v>
      </c>
      <c r="I131" s="301" t="s">
        <v>1079</v>
      </c>
      <c r="J131" s="301">
        <v>20</v>
      </c>
      <c r="K131" s="323"/>
    </row>
    <row r="132" s="1" customFormat="1" ht="15" customHeight="1">
      <c r="B132" s="320"/>
      <c r="C132" s="301" t="s">
        <v>1094</v>
      </c>
      <c r="D132" s="301"/>
      <c r="E132" s="301"/>
      <c r="F132" s="302" t="s">
        <v>1083</v>
      </c>
      <c r="G132" s="301"/>
      <c r="H132" s="301" t="s">
        <v>1095</v>
      </c>
      <c r="I132" s="301" t="s">
        <v>1079</v>
      </c>
      <c r="J132" s="301">
        <v>20</v>
      </c>
      <c r="K132" s="323"/>
    </row>
    <row r="133" s="1" customFormat="1" ht="15" customHeight="1">
      <c r="B133" s="320"/>
      <c r="C133" s="275" t="s">
        <v>1082</v>
      </c>
      <c r="D133" s="275"/>
      <c r="E133" s="275"/>
      <c r="F133" s="298" t="s">
        <v>1083</v>
      </c>
      <c r="G133" s="275"/>
      <c r="H133" s="275" t="s">
        <v>1117</v>
      </c>
      <c r="I133" s="275" t="s">
        <v>1079</v>
      </c>
      <c r="J133" s="275">
        <v>50</v>
      </c>
      <c r="K133" s="323"/>
    </row>
    <row r="134" s="1" customFormat="1" ht="15" customHeight="1">
      <c r="B134" s="320"/>
      <c r="C134" s="275" t="s">
        <v>1096</v>
      </c>
      <c r="D134" s="275"/>
      <c r="E134" s="275"/>
      <c r="F134" s="298" t="s">
        <v>1083</v>
      </c>
      <c r="G134" s="275"/>
      <c r="H134" s="275" t="s">
        <v>1117</v>
      </c>
      <c r="I134" s="275" t="s">
        <v>1079</v>
      </c>
      <c r="J134" s="275">
        <v>50</v>
      </c>
      <c r="K134" s="323"/>
    </row>
    <row r="135" s="1" customFormat="1" ht="15" customHeight="1">
      <c r="B135" s="320"/>
      <c r="C135" s="275" t="s">
        <v>1102</v>
      </c>
      <c r="D135" s="275"/>
      <c r="E135" s="275"/>
      <c r="F135" s="298" t="s">
        <v>1083</v>
      </c>
      <c r="G135" s="275"/>
      <c r="H135" s="275" t="s">
        <v>1117</v>
      </c>
      <c r="I135" s="275" t="s">
        <v>1079</v>
      </c>
      <c r="J135" s="275">
        <v>50</v>
      </c>
      <c r="K135" s="323"/>
    </row>
    <row r="136" s="1" customFormat="1" ht="15" customHeight="1">
      <c r="B136" s="320"/>
      <c r="C136" s="275" t="s">
        <v>1104</v>
      </c>
      <c r="D136" s="275"/>
      <c r="E136" s="275"/>
      <c r="F136" s="298" t="s">
        <v>1083</v>
      </c>
      <c r="G136" s="275"/>
      <c r="H136" s="275" t="s">
        <v>1117</v>
      </c>
      <c r="I136" s="275" t="s">
        <v>1079</v>
      </c>
      <c r="J136" s="275">
        <v>50</v>
      </c>
      <c r="K136" s="323"/>
    </row>
    <row r="137" s="1" customFormat="1" ht="15" customHeight="1">
      <c r="B137" s="320"/>
      <c r="C137" s="275" t="s">
        <v>1105</v>
      </c>
      <c r="D137" s="275"/>
      <c r="E137" s="275"/>
      <c r="F137" s="298" t="s">
        <v>1083</v>
      </c>
      <c r="G137" s="275"/>
      <c r="H137" s="275" t="s">
        <v>1130</v>
      </c>
      <c r="I137" s="275" t="s">
        <v>1079</v>
      </c>
      <c r="J137" s="275">
        <v>255</v>
      </c>
      <c r="K137" s="323"/>
    </row>
    <row r="138" s="1" customFormat="1" ht="15" customHeight="1">
      <c r="B138" s="320"/>
      <c r="C138" s="275" t="s">
        <v>1107</v>
      </c>
      <c r="D138" s="275"/>
      <c r="E138" s="275"/>
      <c r="F138" s="298" t="s">
        <v>1077</v>
      </c>
      <c r="G138" s="275"/>
      <c r="H138" s="275" t="s">
        <v>1131</v>
      </c>
      <c r="I138" s="275" t="s">
        <v>1109</v>
      </c>
      <c r="J138" s="275"/>
      <c r="K138" s="323"/>
    </row>
    <row r="139" s="1" customFormat="1" ht="15" customHeight="1">
      <c r="B139" s="320"/>
      <c r="C139" s="275" t="s">
        <v>1110</v>
      </c>
      <c r="D139" s="275"/>
      <c r="E139" s="275"/>
      <c r="F139" s="298" t="s">
        <v>1077</v>
      </c>
      <c r="G139" s="275"/>
      <c r="H139" s="275" t="s">
        <v>1132</v>
      </c>
      <c r="I139" s="275" t="s">
        <v>1112</v>
      </c>
      <c r="J139" s="275"/>
      <c r="K139" s="323"/>
    </row>
    <row r="140" s="1" customFormat="1" ht="15" customHeight="1">
      <c r="B140" s="320"/>
      <c r="C140" s="275" t="s">
        <v>1113</v>
      </c>
      <c r="D140" s="275"/>
      <c r="E140" s="275"/>
      <c r="F140" s="298" t="s">
        <v>1077</v>
      </c>
      <c r="G140" s="275"/>
      <c r="H140" s="275" t="s">
        <v>1113</v>
      </c>
      <c r="I140" s="275" t="s">
        <v>1112</v>
      </c>
      <c r="J140" s="275"/>
      <c r="K140" s="323"/>
    </row>
    <row r="141" s="1" customFormat="1" ht="15" customHeight="1">
      <c r="B141" s="320"/>
      <c r="C141" s="275" t="s">
        <v>39</v>
      </c>
      <c r="D141" s="275"/>
      <c r="E141" s="275"/>
      <c r="F141" s="298" t="s">
        <v>1077</v>
      </c>
      <c r="G141" s="275"/>
      <c r="H141" s="275" t="s">
        <v>1133</v>
      </c>
      <c r="I141" s="275" t="s">
        <v>1112</v>
      </c>
      <c r="J141" s="275"/>
      <c r="K141" s="323"/>
    </row>
    <row r="142" s="1" customFormat="1" ht="15" customHeight="1">
      <c r="B142" s="320"/>
      <c r="C142" s="275" t="s">
        <v>1134</v>
      </c>
      <c r="D142" s="275"/>
      <c r="E142" s="275"/>
      <c r="F142" s="298" t="s">
        <v>1077</v>
      </c>
      <c r="G142" s="275"/>
      <c r="H142" s="275" t="s">
        <v>1135</v>
      </c>
      <c r="I142" s="275" t="s">
        <v>1112</v>
      </c>
      <c r="J142" s="275"/>
      <c r="K142" s="323"/>
    </row>
    <row r="143" s="1" customFormat="1" ht="15" customHeight="1">
      <c r="B143" s="324"/>
      <c r="C143" s="325"/>
      <c r="D143" s="325"/>
      <c r="E143" s="325"/>
      <c r="F143" s="325"/>
      <c r="G143" s="325"/>
      <c r="H143" s="325"/>
      <c r="I143" s="325"/>
      <c r="J143" s="325"/>
      <c r="K143" s="326"/>
    </row>
    <row r="144" s="1" customFormat="1" ht="18.75" customHeight="1">
      <c r="B144" s="311"/>
      <c r="C144" s="311"/>
      <c r="D144" s="311"/>
      <c r="E144" s="311"/>
      <c r="F144" s="312"/>
      <c r="G144" s="311"/>
      <c r="H144" s="311"/>
      <c r="I144" s="311"/>
      <c r="J144" s="311"/>
      <c r="K144" s="311"/>
    </row>
    <row r="145" s="1" customFormat="1" ht="18.75" customHeight="1">
      <c r="B145" s="283"/>
      <c r="C145" s="283"/>
      <c r="D145" s="283"/>
      <c r="E145" s="283"/>
      <c r="F145" s="283"/>
      <c r="G145" s="283"/>
      <c r="H145" s="283"/>
      <c r="I145" s="283"/>
      <c r="J145" s="283"/>
      <c r="K145" s="283"/>
    </row>
    <row r="146" s="1" customFormat="1" ht="7.5" customHeight="1">
      <c r="B146" s="284"/>
      <c r="C146" s="285"/>
      <c r="D146" s="285"/>
      <c r="E146" s="285"/>
      <c r="F146" s="285"/>
      <c r="G146" s="285"/>
      <c r="H146" s="285"/>
      <c r="I146" s="285"/>
      <c r="J146" s="285"/>
      <c r="K146" s="286"/>
    </row>
    <row r="147" s="1" customFormat="1" ht="45" customHeight="1">
      <c r="B147" s="287"/>
      <c r="C147" s="288" t="s">
        <v>1136</v>
      </c>
      <c r="D147" s="288"/>
      <c r="E147" s="288"/>
      <c r="F147" s="288"/>
      <c r="G147" s="288"/>
      <c r="H147" s="288"/>
      <c r="I147" s="288"/>
      <c r="J147" s="288"/>
      <c r="K147" s="289"/>
    </row>
    <row r="148" s="1" customFormat="1" ht="17.25" customHeight="1">
      <c r="B148" s="287"/>
      <c r="C148" s="290" t="s">
        <v>1071</v>
      </c>
      <c r="D148" s="290"/>
      <c r="E148" s="290"/>
      <c r="F148" s="290" t="s">
        <v>1072</v>
      </c>
      <c r="G148" s="291"/>
      <c r="H148" s="290" t="s">
        <v>55</v>
      </c>
      <c r="I148" s="290" t="s">
        <v>58</v>
      </c>
      <c r="J148" s="290" t="s">
        <v>1073</v>
      </c>
      <c r="K148" s="289"/>
    </row>
    <row r="149" s="1" customFormat="1" ht="17.25" customHeight="1">
      <c r="B149" s="287"/>
      <c r="C149" s="292" t="s">
        <v>1074</v>
      </c>
      <c r="D149" s="292"/>
      <c r="E149" s="292"/>
      <c r="F149" s="293" t="s">
        <v>1075</v>
      </c>
      <c r="G149" s="294"/>
      <c r="H149" s="292"/>
      <c r="I149" s="292"/>
      <c r="J149" s="292" t="s">
        <v>1076</v>
      </c>
      <c r="K149" s="289"/>
    </row>
    <row r="150" s="1" customFormat="1" ht="5.25" customHeight="1">
      <c r="B150" s="300"/>
      <c r="C150" s="295"/>
      <c r="D150" s="295"/>
      <c r="E150" s="295"/>
      <c r="F150" s="295"/>
      <c r="G150" s="296"/>
      <c r="H150" s="295"/>
      <c r="I150" s="295"/>
      <c r="J150" s="295"/>
      <c r="K150" s="323"/>
    </row>
    <row r="151" s="1" customFormat="1" ht="15" customHeight="1">
      <c r="B151" s="300"/>
      <c r="C151" s="327" t="s">
        <v>1080</v>
      </c>
      <c r="D151" s="275"/>
      <c r="E151" s="275"/>
      <c r="F151" s="328" t="s">
        <v>1077</v>
      </c>
      <c r="G151" s="275"/>
      <c r="H151" s="327" t="s">
        <v>1117</v>
      </c>
      <c r="I151" s="327" t="s">
        <v>1079</v>
      </c>
      <c r="J151" s="327">
        <v>120</v>
      </c>
      <c r="K151" s="323"/>
    </row>
    <row r="152" s="1" customFormat="1" ht="15" customHeight="1">
      <c r="B152" s="300"/>
      <c r="C152" s="327" t="s">
        <v>1126</v>
      </c>
      <c r="D152" s="275"/>
      <c r="E152" s="275"/>
      <c r="F152" s="328" t="s">
        <v>1077</v>
      </c>
      <c r="G152" s="275"/>
      <c r="H152" s="327" t="s">
        <v>1137</v>
      </c>
      <c r="I152" s="327" t="s">
        <v>1079</v>
      </c>
      <c r="J152" s="327" t="s">
        <v>1128</v>
      </c>
      <c r="K152" s="323"/>
    </row>
    <row r="153" s="1" customFormat="1" ht="15" customHeight="1">
      <c r="B153" s="300"/>
      <c r="C153" s="327" t="s">
        <v>1025</v>
      </c>
      <c r="D153" s="275"/>
      <c r="E153" s="275"/>
      <c r="F153" s="328" t="s">
        <v>1077</v>
      </c>
      <c r="G153" s="275"/>
      <c r="H153" s="327" t="s">
        <v>1138</v>
      </c>
      <c r="I153" s="327" t="s">
        <v>1079</v>
      </c>
      <c r="J153" s="327" t="s">
        <v>1128</v>
      </c>
      <c r="K153" s="323"/>
    </row>
    <row r="154" s="1" customFormat="1" ht="15" customHeight="1">
      <c r="B154" s="300"/>
      <c r="C154" s="327" t="s">
        <v>1082</v>
      </c>
      <c r="D154" s="275"/>
      <c r="E154" s="275"/>
      <c r="F154" s="328" t="s">
        <v>1083</v>
      </c>
      <c r="G154" s="275"/>
      <c r="H154" s="327" t="s">
        <v>1117</v>
      </c>
      <c r="I154" s="327" t="s">
        <v>1079</v>
      </c>
      <c r="J154" s="327">
        <v>50</v>
      </c>
      <c r="K154" s="323"/>
    </row>
    <row r="155" s="1" customFormat="1" ht="15" customHeight="1">
      <c r="B155" s="300"/>
      <c r="C155" s="327" t="s">
        <v>1085</v>
      </c>
      <c r="D155" s="275"/>
      <c r="E155" s="275"/>
      <c r="F155" s="328" t="s">
        <v>1077</v>
      </c>
      <c r="G155" s="275"/>
      <c r="H155" s="327" t="s">
        <v>1117</v>
      </c>
      <c r="I155" s="327" t="s">
        <v>1087</v>
      </c>
      <c r="J155" s="327"/>
      <c r="K155" s="323"/>
    </row>
    <row r="156" s="1" customFormat="1" ht="15" customHeight="1">
      <c r="B156" s="300"/>
      <c r="C156" s="327" t="s">
        <v>1096</v>
      </c>
      <c r="D156" s="275"/>
      <c r="E156" s="275"/>
      <c r="F156" s="328" t="s">
        <v>1083</v>
      </c>
      <c r="G156" s="275"/>
      <c r="H156" s="327" t="s">
        <v>1117</v>
      </c>
      <c r="I156" s="327" t="s">
        <v>1079</v>
      </c>
      <c r="J156" s="327">
        <v>50</v>
      </c>
      <c r="K156" s="323"/>
    </row>
    <row r="157" s="1" customFormat="1" ht="15" customHeight="1">
      <c r="B157" s="300"/>
      <c r="C157" s="327" t="s">
        <v>1104</v>
      </c>
      <c r="D157" s="275"/>
      <c r="E157" s="275"/>
      <c r="F157" s="328" t="s">
        <v>1083</v>
      </c>
      <c r="G157" s="275"/>
      <c r="H157" s="327" t="s">
        <v>1117</v>
      </c>
      <c r="I157" s="327" t="s">
        <v>1079</v>
      </c>
      <c r="J157" s="327">
        <v>50</v>
      </c>
      <c r="K157" s="323"/>
    </row>
    <row r="158" s="1" customFormat="1" ht="15" customHeight="1">
      <c r="B158" s="300"/>
      <c r="C158" s="327" t="s">
        <v>1102</v>
      </c>
      <c r="D158" s="275"/>
      <c r="E158" s="275"/>
      <c r="F158" s="328" t="s">
        <v>1083</v>
      </c>
      <c r="G158" s="275"/>
      <c r="H158" s="327" t="s">
        <v>1117</v>
      </c>
      <c r="I158" s="327" t="s">
        <v>1079</v>
      </c>
      <c r="J158" s="327">
        <v>50</v>
      </c>
      <c r="K158" s="323"/>
    </row>
    <row r="159" s="1" customFormat="1" ht="15" customHeight="1">
      <c r="B159" s="300"/>
      <c r="C159" s="327" t="s">
        <v>95</v>
      </c>
      <c r="D159" s="275"/>
      <c r="E159" s="275"/>
      <c r="F159" s="328" t="s">
        <v>1077</v>
      </c>
      <c r="G159" s="275"/>
      <c r="H159" s="327" t="s">
        <v>1139</v>
      </c>
      <c r="I159" s="327" t="s">
        <v>1079</v>
      </c>
      <c r="J159" s="327" t="s">
        <v>1140</v>
      </c>
      <c r="K159" s="323"/>
    </row>
    <row r="160" s="1" customFormat="1" ht="15" customHeight="1">
      <c r="B160" s="300"/>
      <c r="C160" s="327" t="s">
        <v>1141</v>
      </c>
      <c r="D160" s="275"/>
      <c r="E160" s="275"/>
      <c r="F160" s="328" t="s">
        <v>1077</v>
      </c>
      <c r="G160" s="275"/>
      <c r="H160" s="327" t="s">
        <v>1142</v>
      </c>
      <c r="I160" s="327" t="s">
        <v>1112</v>
      </c>
      <c r="J160" s="327"/>
      <c r="K160" s="323"/>
    </row>
    <row r="161" s="1" customFormat="1" ht="15" customHeight="1">
      <c r="B161" s="329"/>
      <c r="C161" s="309"/>
      <c r="D161" s="309"/>
      <c r="E161" s="309"/>
      <c r="F161" s="309"/>
      <c r="G161" s="309"/>
      <c r="H161" s="309"/>
      <c r="I161" s="309"/>
      <c r="J161" s="309"/>
      <c r="K161" s="330"/>
    </row>
    <row r="162" s="1" customFormat="1" ht="18.75" customHeight="1">
      <c r="B162" s="311"/>
      <c r="C162" s="321"/>
      <c r="D162" s="321"/>
      <c r="E162" s="321"/>
      <c r="F162" s="331"/>
      <c r="G162" s="321"/>
      <c r="H162" s="321"/>
      <c r="I162" s="321"/>
      <c r="J162" s="321"/>
      <c r="K162" s="311"/>
    </row>
    <row r="163" s="1" customFormat="1" ht="18.75" customHeight="1">
      <c r="B163" s="283"/>
      <c r="C163" s="283"/>
      <c r="D163" s="283"/>
      <c r="E163" s="283"/>
      <c r="F163" s="283"/>
      <c r="G163" s="283"/>
      <c r="H163" s="283"/>
      <c r="I163" s="283"/>
      <c r="J163" s="283"/>
      <c r="K163" s="283"/>
    </row>
    <row r="164" s="1" customFormat="1" ht="7.5" customHeight="1">
      <c r="B164" s="262"/>
      <c r="C164" s="263"/>
      <c r="D164" s="263"/>
      <c r="E164" s="263"/>
      <c r="F164" s="263"/>
      <c r="G164" s="263"/>
      <c r="H164" s="263"/>
      <c r="I164" s="263"/>
      <c r="J164" s="263"/>
      <c r="K164" s="264"/>
    </row>
    <row r="165" s="1" customFormat="1" ht="45" customHeight="1">
      <c r="B165" s="265"/>
      <c r="C165" s="266" t="s">
        <v>1143</v>
      </c>
      <c r="D165" s="266"/>
      <c r="E165" s="266"/>
      <c r="F165" s="266"/>
      <c r="G165" s="266"/>
      <c r="H165" s="266"/>
      <c r="I165" s="266"/>
      <c r="J165" s="266"/>
      <c r="K165" s="267"/>
    </row>
    <row r="166" s="1" customFormat="1" ht="17.25" customHeight="1">
      <c r="B166" s="265"/>
      <c r="C166" s="290" t="s">
        <v>1071</v>
      </c>
      <c r="D166" s="290"/>
      <c r="E166" s="290"/>
      <c r="F166" s="290" t="s">
        <v>1072</v>
      </c>
      <c r="G166" s="332"/>
      <c r="H166" s="333" t="s">
        <v>55</v>
      </c>
      <c r="I166" s="333" t="s">
        <v>58</v>
      </c>
      <c r="J166" s="290" t="s">
        <v>1073</v>
      </c>
      <c r="K166" s="267"/>
    </row>
    <row r="167" s="1" customFormat="1" ht="17.25" customHeight="1">
      <c r="B167" s="268"/>
      <c r="C167" s="292" t="s">
        <v>1074</v>
      </c>
      <c r="D167" s="292"/>
      <c r="E167" s="292"/>
      <c r="F167" s="293" t="s">
        <v>1075</v>
      </c>
      <c r="G167" s="334"/>
      <c r="H167" s="335"/>
      <c r="I167" s="335"/>
      <c r="J167" s="292" t="s">
        <v>1076</v>
      </c>
      <c r="K167" s="270"/>
    </row>
    <row r="168" s="1" customFormat="1" ht="5.25" customHeight="1">
      <c r="B168" s="300"/>
      <c r="C168" s="295"/>
      <c r="D168" s="295"/>
      <c r="E168" s="295"/>
      <c r="F168" s="295"/>
      <c r="G168" s="296"/>
      <c r="H168" s="295"/>
      <c r="I168" s="295"/>
      <c r="J168" s="295"/>
      <c r="K168" s="323"/>
    </row>
    <row r="169" s="1" customFormat="1" ht="15" customHeight="1">
      <c r="B169" s="300"/>
      <c r="C169" s="275" t="s">
        <v>1080</v>
      </c>
      <c r="D169" s="275"/>
      <c r="E169" s="275"/>
      <c r="F169" s="298" t="s">
        <v>1077</v>
      </c>
      <c r="G169" s="275"/>
      <c r="H169" s="275" t="s">
        <v>1117</v>
      </c>
      <c r="I169" s="275" t="s">
        <v>1079</v>
      </c>
      <c r="J169" s="275">
        <v>120</v>
      </c>
      <c r="K169" s="323"/>
    </row>
    <row r="170" s="1" customFormat="1" ht="15" customHeight="1">
      <c r="B170" s="300"/>
      <c r="C170" s="275" t="s">
        <v>1126</v>
      </c>
      <c r="D170" s="275"/>
      <c r="E170" s="275"/>
      <c r="F170" s="298" t="s">
        <v>1077</v>
      </c>
      <c r="G170" s="275"/>
      <c r="H170" s="275" t="s">
        <v>1127</v>
      </c>
      <c r="I170" s="275" t="s">
        <v>1079</v>
      </c>
      <c r="J170" s="275" t="s">
        <v>1128</v>
      </c>
      <c r="K170" s="323"/>
    </row>
    <row r="171" s="1" customFormat="1" ht="15" customHeight="1">
      <c r="B171" s="300"/>
      <c r="C171" s="275" t="s">
        <v>1025</v>
      </c>
      <c r="D171" s="275"/>
      <c r="E171" s="275"/>
      <c r="F171" s="298" t="s">
        <v>1077</v>
      </c>
      <c r="G171" s="275"/>
      <c r="H171" s="275" t="s">
        <v>1144</v>
      </c>
      <c r="I171" s="275" t="s">
        <v>1079</v>
      </c>
      <c r="J171" s="275" t="s">
        <v>1128</v>
      </c>
      <c r="K171" s="323"/>
    </row>
    <row r="172" s="1" customFormat="1" ht="15" customHeight="1">
      <c r="B172" s="300"/>
      <c r="C172" s="275" t="s">
        <v>1082</v>
      </c>
      <c r="D172" s="275"/>
      <c r="E172" s="275"/>
      <c r="F172" s="298" t="s">
        <v>1083</v>
      </c>
      <c r="G172" s="275"/>
      <c r="H172" s="275" t="s">
        <v>1144</v>
      </c>
      <c r="I172" s="275" t="s">
        <v>1079</v>
      </c>
      <c r="J172" s="275">
        <v>50</v>
      </c>
      <c r="K172" s="323"/>
    </row>
    <row r="173" s="1" customFormat="1" ht="15" customHeight="1">
      <c r="B173" s="300"/>
      <c r="C173" s="275" t="s">
        <v>1085</v>
      </c>
      <c r="D173" s="275"/>
      <c r="E173" s="275"/>
      <c r="F173" s="298" t="s">
        <v>1077</v>
      </c>
      <c r="G173" s="275"/>
      <c r="H173" s="275" t="s">
        <v>1144</v>
      </c>
      <c r="I173" s="275" t="s">
        <v>1087</v>
      </c>
      <c r="J173" s="275"/>
      <c r="K173" s="323"/>
    </row>
    <row r="174" s="1" customFormat="1" ht="15" customHeight="1">
      <c r="B174" s="300"/>
      <c r="C174" s="275" t="s">
        <v>1096</v>
      </c>
      <c r="D174" s="275"/>
      <c r="E174" s="275"/>
      <c r="F174" s="298" t="s">
        <v>1083</v>
      </c>
      <c r="G174" s="275"/>
      <c r="H174" s="275" t="s">
        <v>1144</v>
      </c>
      <c r="I174" s="275" t="s">
        <v>1079</v>
      </c>
      <c r="J174" s="275">
        <v>50</v>
      </c>
      <c r="K174" s="323"/>
    </row>
    <row r="175" s="1" customFormat="1" ht="15" customHeight="1">
      <c r="B175" s="300"/>
      <c r="C175" s="275" t="s">
        <v>1104</v>
      </c>
      <c r="D175" s="275"/>
      <c r="E175" s="275"/>
      <c r="F175" s="298" t="s">
        <v>1083</v>
      </c>
      <c r="G175" s="275"/>
      <c r="H175" s="275" t="s">
        <v>1144</v>
      </c>
      <c r="I175" s="275" t="s">
        <v>1079</v>
      </c>
      <c r="J175" s="275">
        <v>50</v>
      </c>
      <c r="K175" s="323"/>
    </row>
    <row r="176" s="1" customFormat="1" ht="15" customHeight="1">
      <c r="B176" s="300"/>
      <c r="C176" s="275" t="s">
        <v>1102</v>
      </c>
      <c r="D176" s="275"/>
      <c r="E176" s="275"/>
      <c r="F176" s="298" t="s">
        <v>1083</v>
      </c>
      <c r="G176" s="275"/>
      <c r="H176" s="275" t="s">
        <v>1144</v>
      </c>
      <c r="I176" s="275" t="s">
        <v>1079</v>
      </c>
      <c r="J176" s="275">
        <v>50</v>
      </c>
      <c r="K176" s="323"/>
    </row>
    <row r="177" s="1" customFormat="1" ht="15" customHeight="1">
      <c r="B177" s="300"/>
      <c r="C177" s="275" t="s">
        <v>100</v>
      </c>
      <c r="D177" s="275"/>
      <c r="E177" s="275"/>
      <c r="F177" s="298" t="s">
        <v>1077</v>
      </c>
      <c r="G177" s="275"/>
      <c r="H177" s="275" t="s">
        <v>1145</v>
      </c>
      <c r="I177" s="275" t="s">
        <v>1146</v>
      </c>
      <c r="J177" s="275"/>
      <c r="K177" s="323"/>
    </row>
    <row r="178" s="1" customFormat="1" ht="15" customHeight="1">
      <c r="B178" s="300"/>
      <c r="C178" s="275" t="s">
        <v>58</v>
      </c>
      <c r="D178" s="275"/>
      <c r="E178" s="275"/>
      <c r="F178" s="298" t="s">
        <v>1077</v>
      </c>
      <c r="G178" s="275"/>
      <c r="H178" s="275" t="s">
        <v>1147</v>
      </c>
      <c r="I178" s="275" t="s">
        <v>1148</v>
      </c>
      <c r="J178" s="275">
        <v>1</v>
      </c>
      <c r="K178" s="323"/>
    </row>
    <row r="179" s="1" customFormat="1" ht="15" customHeight="1">
      <c r="B179" s="300"/>
      <c r="C179" s="275" t="s">
        <v>54</v>
      </c>
      <c r="D179" s="275"/>
      <c r="E179" s="275"/>
      <c r="F179" s="298" t="s">
        <v>1077</v>
      </c>
      <c r="G179" s="275"/>
      <c r="H179" s="275" t="s">
        <v>1149</v>
      </c>
      <c r="I179" s="275" t="s">
        <v>1079</v>
      </c>
      <c r="J179" s="275">
        <v>20</v>
      </c>
      <c r="K179" s="323"/>
    </row>
    <row r="180" s="1" customFormat="1" ht="15" customHeight="1">
      <c r="B180" s="300"/>
      <c r="C180" s="275" t="s">
        <v>55</v>
      </c>
      <c r="D180" s="275"/>
      <c r="E180" s="275"/>
      <c r="F180" s="298" t="s">
        <v>1077</v>
      </c>
      <c r="G180" s="275"/>
      <c r="H180" s="275" t="s">
        <v>1150</v>
      </c>
      <c r="I180" s="275" t="s">
        <v>1079</v>
      </c>
      <c r="J180" s="275">
        <v>255</v>
      </c>
      <c r="K180" s="323"/>
    </row>
    <row r="181" s="1" customFormat="1" ht="15" customHeight="1">
      <c r="B181" s="300"/>
      <c r="C181" s="275" t="s">
        <v>101</v>
      </c>
      <c r="D181" s="275"/>
      <c r="E181" s="275"/>
      <c r="F181" s="298" t="s">
        <v>1077</v>
      </c>
      <c r="G181" s="275"/>
      <c r="H181" s="275" t="s">
        <v>1041</v>
      </c>
      <c r="I181" s="275" t="s">
        <v>1079</v>
      </c>
      <c r="J181" s="275">
        <v>10</v>
      </c>
      <c r="K181" s="323"/>
    </row>
    <row r="182" s="1" customFormat="1" ht="15" customHeight="1">
      <c r="B182" s="300"/>
      <c r="C182" s="275" t="s">
        <v>102</v>
      </c>
      <c r="D182" s="275"/>
      <c r="E182" s="275"/>
      <c r="F182" s="298" t="s">
        <v>1077</v>
      </c>
      <c r="G182" s="275"/>
      <c r="H182" s="275" t="s">
        <v>1151</v>
      </c>
      <c r="I182" s="275" t="s">
        <v>1112</v>
      </c>
      <c r="J182" s="275"/>
      <c r="K182" s="323"/>
    </row>
    <row r="183" s="1" customFormat="1" ht="15" customHeight="1">
      <c r="B183" s="300"/>
      <c r="C183" s="275" t="s">
        <v>1152</v>
      </c>
      <c r="D183" s="275"/>
      <c r="E183" s="275"/>
      <c r="F183" s="298" t="s">
        <v>1077</v>
      </c>
      <c r="G183" s="275"/>
      <c r="H183" s="275" t="s">
        <v>1153</v>
      </c>
      <c r="I183" s="275" t="s">
        <v>1112</v>
      </c>
      <c r="J183" s="275"/>
      <c r="K183" s="323"/>
    </row>
    <row r="184" s="1" customFormat="1" ht="15" customHeight="1">
      <c r="B184" s="300"/>
      <c r="C184" s="275" t="s">
        <v>1141</v>
      </c>
      <c r="D184" s="275"/>
      <c r="E184" s="275"/>
      <c r="F184" s="298" t="s">
        <v>1077</v>
      </c>
      <c r="G184" s="275"/>
      <c r="H184" s="275" t="s">
        <v>1154</v>
      </c>
      <c r="I184" s="275" t="s">
        <v>1112</v>
      </c>
      <c r="J184" s="275"/>
      <c r="K184" s="323"/>
    </row>
    <row r="185" s="1" customFormat="1" ht="15" customHeight="1">
      <c r="B185" s="300"/>
      <c r="C185" s="275" t="s">
        <v>104</v>
      </c>
      <c r="D185" s="275"/>
      <c r="E185" s="275"/>
      <c r="F185" s="298" t="s">
        <v>1083</v>
      </c>
      <c r="G185" s="275"/>
      <c r="H185" s="275" t="s">
        <v>1155</v>
      </c>
      <c r="I185" s="275" t="s">
        <v>1079</v>
      </c>
      <c r="J185" s="275">
        <v>50</v>
      </c>
      <c r="K185" s="323"/>
    </row>
    <row r="186" s="1" customFormat="1" ht="15" customHeight="1">
      <c r="B186" s="300"/>
      <c r="C186" s="275" t="s">
        <v>1156</v>
      </c>
      <c r="D186" s="275"/>
      <c r="E186" s="275"/>
      <c r="F186" s="298" t="s">
        <v>1083</v>
      </c>
      <c r="G186" s="275"/>
      <c r="H186" s="275" t="s">
        <v>1157</v>
      </c>
      <c r="I186" s="275" t="s">
        <v>1158</v>
      </c>
      <c r="J186" s="275"/>
      <c r="K186" s="323"/>
    </row>
    <row r="187" s="1" customFormat="1" ht="15" customHeight="1">
      <c r="B187" s="300"/>
      <c r="C187" s="275" t="s">
        <v>1159</v>
      </c>
      <c r="D187" s="275"/>
      <c r="E187" s="275"/>
      <c r="F187" s="298" t="s">
        <v>1083</v>
      </c>
      <c r="G187" s="275"/>
      <c r="H187" s="275" t="s">
        <v>1160</v>
      </c>
      <c r="I187" s="275" t="s">
        <v>1158</v>
      </c>
      <c r="J187" s="275"/>
      <c r="K187" s="323"/>
    </row>
    <row r="188" s="1" customFormat="1" ht="15" customHeight="1">
      <c r="B188" s="300"/>
      <c r="C188" s="275" t="s">
        <v>1161</v>
      </c>
      <c r="D188" s="275"/>
      <c r="E188" s="275"/>
      <c r="F188" s="298" t="s">
        <v>1083</v>
      </c>
      <c r="G188" s="275"/>
      <c r="H188" s="275" t="s">
        <v>1162</v>
      </c>
      <c r="I188" s="275" t="s">
        <v>1158</v>
      </c>
      <c r="J188" s="275"/>
      <c r="K188" s="323"/>
    </row>
    <row r="189" s="1" customFormat="1" ht="15" customHeight="1">
      <c r="B189" s="300"/>
      <c r="C189" s="336" t="s">
        <v>1163</v>
      </c>
      <c r="D189" s="275"/>
      <c r="E189" s="275"/>
      <c r="F189" s="298" t="s">
        <v>1083</v>
      </c>
      <c r="G189" s="275"/>
      <c r="H189" s="275" t="s">
        <v>1164</v>
      </c>
      <c r="I189" s="275" t="s">
        <v>1165</v>
      </c>
      <c r="J189" s="337" t="s">
        <v>1166</v>
      </c>
      <c r="K189" s="323"/>
    </row>
    <row r="190" s="1" customFormat="1" ht="15" customHeight="1">
      <c r="B190" s="300"/>
      <c r="C190" s="336" t="s">
        <v>43</v>
      </c>
      <c r="D190" s="275"/>
      <c r="E190" s="275"/>
      <c r="F190" s="298" t="s">
        <v>1077</v>
      </c>
      <c r="G190" s="275"/>
      <c r="H190" s="272" t="s">
        <v>1167</v>
      </c>
      <c r="I190" s="275" t="s">
        <v>1168</v>
      </c>
      <c r="J190" s="275"/>
      <c r="K190" s="323"/>
    </row>
    <row r="191" s="1" customFormat="1" ht="15" customHeight="1">
      <c r="B191" s="300"/>
      <c r="C191" s="336" t="s">
        <v>1169</v>
      </c>
      <c r="D191" s="275"/>
      <c r="E191" s="275"/>
      <c r="F191" s="298" t="s">
        <v>1077</v>
      </c>
      <c r="G191" s="275"/>
      <c r="H191" s="275" t="s">
        <v>1170</v>
      </c>
      <c r="I191" s="275" t="s">
        <v>1112</v>
      </c>
      <c r="J191" s="275"/>
      <c r="K191" s="323"/>
    </row>
    <row r="192" s="1" customFormat="1" ht="15" customHeight="1">
      <c r="B192" s="300"/>
      <c r="C192" s="336" t="s">
        <v>1171</v>
      </c>
      <c r="D192" s="275"/>
      <c r="E192" s="275"/>
      <c r="F192" s="298" t="s">
        <v>1077</v>
      </c>
      <c r="G192" s="275"/>
      <c r="H192" s="275" t="s">
        <v>1172</v>
      </c>
      <c r="I192" s="275" t="s">
        <v>1112</v>
      </c>
      <c r="J192" s="275"/>
      <c r="K192" s="323"/>
    </row>
    <row r="193" s="1" customFormat="1" ht="15" customHeight="1">
      <c r="B193" s="300"/>
      <c r="C193" s="336" t="s">
        <v>1173</v>
      </c>
      <c r="D193" s="275"/>
      <c r="E193" s="275"/>
      <c r="F193" s="298" t="s">
        <v>1083</v>
      </c>
      <c r="G193" s="275"/>
      <c r="H193" s="275" t="s">
        <v>1174</v>
      </c>
      <c r="I193" s="275" t="s">
        <v>1112</v>
      </c>
      <c r="J193" s="275"/>
      <c r="K193" s="323"/>
    </row>
    <row r="194" s="1" customFormat="1" ht="15" customHeight="1">
      <c r="B194" s="329"/>
      <c r="C194" s="338"/>
      <c r="D194" s="309"/>
      <c r="E194" s="309"/>
      <c r="F194" s="309"/>
      <c r="G194" s="309"/>
      <c r="H194" s="309"/>
      <c r="I194" s="309"/>
      <c r="J194" s="309"/>
      <c r="K194" s="330"/>
    </row>
    <row r="195" s="1" customFormat="1" ht="18.75" customHeight="1">
      <c r="B195" s="311"/>
      <c r="C195" s="321"/>
      <c r="D195" s="321"/>
      <c r="E195" s="321"/>
      <c r="F195" s="331"/>
      <c r="G195" s="321"/>
      <c r="H195" s="321"/>
      <c r="I195" s="321"/>
      <c r="J195" s="321"/>
      <c r="K195" s="311"/>
    </row>
    <row r="196" s="1" customFormat="1" ht="18.75" customHeight="1">
      <c r="B196" s="311"/>
      <c r="C196" s="321"/>
      <c r="D196" s="321"/>
      <c r="E196" s="321"/>
      <c r="F196" s="331"/>
      <c r="G196" s="321"/>
      <c r="H196" s="321"/>
      <c r="I196" s="321"/>
      <c r="J196" s="321"/>
      <c r="K196" s="311"/>
    </row>
    <row r="197" s="1" customFormat="1" ht="18.75" customHeight="1">
      <c r="B197" s="283"/>
      <c r="C197" s="283"/>
      <c r="D197" s="283"/>
      <c r="E197" s="283"/>
      <c r="F197" s="283"/>
      <c r="G197" s="283"/>
      <c r="H197" s="283"/>
      <c r="I197" s="283"/>
      <c r="J197" s="283"/>
      <c r="K197" s="283"/>
    </row>
    <row r="198" s="1" customFormat="1" ht="13.5">
      <c r="B198" s="262"/>
      <c r="C198" s="263"/>
      <c r="D198" s="263"/>
      <c r="E198" s="263"/>
      <c r="F198" s="263"/>
      <c r="G198" s="263"/>
      <c r="H198" s="263"/>
      <c r="I198" s="263"/>
      <c r="J198" s="263"/>
      <c r="K198" s="264"/>
    </row>
    <row r="199" s="1" customFormat="1" ht="21">
      <c r="B199" s="265"/>
      <c r="C199" s="266" t="s">
        <v>1175</v>
      </c>
      <c r="D199" s="266"/>
      <c r="E199" s="266"/>
      <c r="F199" s="266"/>
      <c r="G199" s="266"/>
      <c r="H199" s="266"/>
      <c r="I199" s="266"/>
      <c r="J199" s="266"/>
      <c r="K199" s="267"/>
    </row>
    <row r="200" s="1" customFormat="1" ht="25.5" customHeight="1">
      <c r="B200" s="265"/>
      <c r="C200" s="339" t="s">
        <v>1176</v>
      </c>
      <c r="D200" s="339"/>
      <c r="E200" s="339"/>
      <c r="F200" s="339" t="s">
        <v>1177</v>
      </c>
      <c r="G200" s="340"/>
      <c r="H200" s="339" t="s">
        <v>1178</v>
      </c>
      <c r="I200" s="339"/>
      <c r="J200" s="339"/>
      <c r="K200" s="267"/>
    </row>
    <row r="201" s="1" customFormat="1" ht="5.25" customHeight="1">
      <c r="B201" s="300"/>
      <c r="C201" s="295"/>
      <c r="D201" s="295"/>
      <c r="E201" s="295"/>
      <c r="F201" s="295"/>
      <c r="G201" s="321"/>
      <c r="H201" s="295"/>
      <c r="I201" s="295"/>
      <c r="J201" s="295"/>
      <c r="K201" s="323"/>
    </row>
    <row r="202" s="1" customFormat="1" ht="15" customHeight="1">
      <c r="B202" s="300"/>
      <c r="C202" s="275" t="s">
        <v>1168</v>
      </c>
      <c r="D202" s="275"/>
      <c r="E202" s="275"/>
      <c r="F202" s="298" t="s">
        <v>44</v>
      </c>
      <c r="G202" s="275"/>
      <c r="H202" s="275" t="s">
        <v>1179</v>
      </c>
      <c r="I202" s="275"/>
      <c r="J202" s="275"/>
      <c r="K202" s="323"/>
    </row>
    <row r="203" s="1" customFormat="1" ht="15" customHeight="1">
      <c r="B203" s="300"/>
      <c r="C203" s="275"/>
      <c r="D203" s="275"/>
      <c r="E203" s="275"/>
      <c r="F203" s="298" t="s">
        <v>45</v>
      </c>
      <c r="G203" s="275"/>
      <c r="H203" s="275" t="s">
        <v>1180</v>
      </c>
      <c r="I203" s="275"/>
      <c r="J203" s="275"/>
      <c r="K203" s="323"/>
    </row>
    <row r="204" s="1" customFormat="1" ht="15" customHeight="1">
      <c r="B204" s="300"/>
      <c r="C204" s="275"/>
      <c r="D204" s="275"/>
      <c r="E204" s="275"/>
      <c r="F204" s="298" t="s">
        <v>48</v>
      </c>
      <c r="G204" s="275"/>
      <c r="H204" s="275" t="s">
        <v>1181</v>
      </c>
      <c r="I204" s="275"/>
      <c r="J204" s="275"/>
      <c r="K204" s="323"/>
    </row>
    <row r="205" s="1" customFormat="1" ht="15" customHeight="1">
      <c r="B205" s="300"/>
      <c r="C205" s="275"/>
      <c r="D205" s="275"/>
      <c r="E205" s="275"/>
      <c r="F205" s="298" t="s">
        <v>46</v>
      </c>
      <c r="G205" s="275"/>
      <c r="H205" s="275" t="s">
        <v>1182</v>
      </c>
      <c r="I205" s="275"/>
      <c r="J205" s="275"/>
      <c r="K205" s="323"/>
    </row>
    <row r="206" s="1" customFormat="1" ht="15" customHeight="1">
      <c r="B206" s="300"/>
      <c r="C206" s="275"/>
      <c r="D206" s="275"/>
      <c r="E206" s="275"/>
      <c r="F206" s="298" t="s">
        <v>47</v>
      </c>
      <c r="G206" s="275"/>
      <c r="H206" s="275" t="s">
        <v>1183</v>
      </c>
      <c r="I206" s="275"/>
      <c r="J206" s="275"/>
      <c r="K206" s="323"/>
    </row>
    <row r="207" s="1" customFormat="1" ht="15" customHeight="1">
      <c r="B207" s="300"/>
      <c r="C207" s="275"/>
      <c r="D207" s="275"/>
      <c r="E207" s="275"/>
      <c r="F207" s="298"/>
      <c r="G207" s="275"/>
      <c r="H207" s="275"/>
      <c r="I207" s="275"/>
      <c r="J207" s="275"/>
      <c r="K207" s="323"/>
    </row>
    <row r="208" s="1" customFormat="1" ht="15" customHeight="1">
      <c r="B208" s="300"/>
      <c r="C208" s="275" t="s">
        <v>1124</v>
      </c>
      <c r="D208" s="275"/>
      <c r="E208" s="275"/>
      <c r="F208" s="298" t="s">
        <v>80</v>
      </c>
      <c r="G208" s="275"/>
      <c r="H208" s="275" t="s">
        <v>1184</v>
      </c>
      <c r="I208" s="275"/>
      <c r="J208" s="275"/>
      <c r="K208" s="323"/>
    </row>
    <row r="209" s="1" customFormat="1" ht="15" customHeight="1">
      <c r="B209" s="300"/>
      <c r="C209" s="275"/>
      <c r="D209" s="275"/>
      <c r="E209" s="275"/>
      <c r="F209" s="298" t="s">
        <v>1022</v>
      </c>
      <c r="G209" s="275"/>
      <c r="H209" s="275" t="s">
        <v>1023</v>
      </c>
      <c r="I209" s="275"/>
      <c r="J209" s="275"/>
      <c r="K209" s="323"/>
    </row>
    <row r="210" s="1" customFormat="1" ht="15" customHeight="1">
      <c r="B210" s="300"/>
      <c r="C210" s="275"/>
      <c r="D210" s="275"/>
      <c r="E210" s="275"/>
      <c r="F210" s="298" t="s">
        <v>1020</v>
      </c>
      <c r="G210" s="275"/>
      <c r="H210" s="275" t="s">
        <v>1185</v>
      </c>
      <c r="I210" s="275"/>
      <c r="J210" s="275"/>
      <c r="K210" s="323"/>
    </row>
    <row r="211" s="1" customFormat="1" ht="15" customHeight="1">
      <c r="B211" s="341"/>
      <c r="C211" s="275"/>
      <c r="D211" s="275"/>
      <c r="E211" s="275"/>
      <c r="F211" s="298" t="s">
        <v>1024</v>
      </c>
      <c r="G211" s="336"/>
      <c r="H211" s="327" t="s">
        <v>79</v>
      </c>
      <c r="I211" s="327"/>
      <c r="J211" s="327"/>
      <c r="K211" s="342"/>
    </row>
    <row r="212" s="1" customFormat="1" ht="15" customHeight="1">
      <c r="B212" s="341"/>
      <c r="C212" s="275"/>
      <c r="D212" s="275"/>
      <c r="E212" s="275"/>
      <c r="F212" s="298" t="s">
        <v>112</v>
      </c>
      <c r="G212" s="336"/>
      <c r="H212" s="327" t="s">
        <v>1186</v>
      </c>
      <c r="I212" s="327"/>
      <c r="J212" s="327"/>
      <c r="K212" s="342"/>
    </row>
    <row r="213" s="1" customFormat="1" ht="15" customHeight="1">
      <c r="B213" s="341"/>
      <c r="C213" s="275"/>
      <c r="D213" s="275"/>
      <c r="E213" s="275"/>
      <c r="F213" s="298"/>
      <c r="G213" s="336"/>
      <c r="H213" s="327"/>
      <c r="I213" s="327"/>
      <c r="J213" s="327"/>
      <c r="K213" s="342"/>
    </row>
    <row r="214" s="1" customFormat="1" ht="15" customHeight="1">
      <c r="B214" s="341"/>
      <c r="C214" s="275" t="s">
        <v>1148</v>
      </c>
      <c r="D214" s="275"/>
      <c r="E214" s="275"/>
      <c r="F214" s="298">
        <v>1</v>
      </c>
      <c r="G214" s="336"/>
      <c r="H214" s="327" t="s">
        <v>1187</v>
      </c>
      <c r="I214" s="327"/>
      <c r="J214" s="327"/>
      <c r="K214" s="342"/>
    </row>
    <row r="215" s="1" customFormat="1" ht="15" customHeight="1">
      <c r="B215" s="341"/>
      <c r="C215" s="275"/>
      <c r="D215" s="275"/>
      <c r="E215" s="275"/>
      <c r="F215" s="298">
        <v>2</v>
      </c>
      <c r="G215" s="336"/>
      <c r="H215" s="327" t="s">
        <v>1188</v>
      </c>
      <c r="I215" s="327"/>
      <c r="J215" s="327"/>
      <c r="K215" s="342"/>
    </row>
    <row r="216" s="1" customFormat="1" ht="15" customHeight="1">
      <c r="B216" s="341"/>
      <c r="C216" s="275"/>
      <c r="D216" s="275"/>
      <c r="E216" s="275"/>
      <c r="F216" s="298">
        <v>3</v>
      </c>
      <c r="G216" s="336"/>
      <c r="H216" s="327" t="s">
        <v>1189</v>
      </c>
      <c r="I216" s="327"/>
      <c r="J216" s="327"/>
      <c r="K216" s="342"/>
    </row>
    <row r="217" s="1" customFormat="1" ht="15" customHeight="1">
      <c r="B217" s="341"/>
      <c r="C217" s="275"/>
      <c r="D217" s="275"/>
      <c r="E217" s="275"/>
      <c r="F217" s="298">
        <v>4</v>
      </c>
      <c r="G217" s="336"/>
      <c r="H217" s="327" t="s">
        <v>1190</v>
      </c>
      <c r="I217" s="327"/>
      <c r="J217" s="327"/>
      <c r="K217" s="342"/>
    </row>
    <row r="218" s="1" customFormat="1" ht="12.75" customHeight="1">
      <c r="B218" s="343"/>
      <c r="C218" s="344"/>
      <c r="D218" s="344"/>
      <c r="E218" s="344"/>
      <c r="F218" s="344"/>
      <c r="G218" s="344"/>
      <c r="H218" s="344"/>
      <c r="I218" s="344"/>
      <c r="J218" s="344"/>
      <c r="K218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HONZA\admin</dc:creator>
  <cp:lastModifiedBy>HONZA\admin</cp:lastModifiedBy>
  <dcterms:created xsi:type="dcterms:W3CDTF">2021-01-17T15:26:27Z</dcterms:created>
  <dcterms:modified xsi:type="dcterms:W3CDTF">2021-01-17T15:26:33Z</dcterms:modified>
</cp:coreProperties>
</file>